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EstaPastaDeTrabalho"/>
  <mc:AlternateContent xmlns:mc="http://schemas.openxmlformats.org/markup-compatibility/2006">
    <mc:Choice Requires="x15">
      <x15ac:absPath xmlns:x15ac="http://schemas.microsoft.com/office/spreadsheetml/2010/11/ac" url="R:\3. FORMULÁRIOS\FORM - VIGENTES\"/>
    </mc:Choice>
  </mc:AlternateContent>
  <xr:revisionPtr revIDLastSave="0" documentId="13_ncr:1_{8C1785C7-3DBA-42B4-9CF7-89E0BAB86BAD}" xr6:coauthVersionLast="47" xr6:coauthVersionMax="47" xr10:uidLastSave="{00000000-0000-0000-0000-000000000000}"/>
  <bookViews>
    <workbookView xWindow="20370" yWindow="-9495" windowWidth="25440" windowHeight="15270" tabRatio="758" xr2:uid="{00000000-000D-0000-FFFF-FFFF00000000}"/>
  </bookViews>
  <sheets>
    <sheet name="Orientações" sheetId="6" r:id="rId1"/>
    <sheet name="1.Inf. Gerais" sheetId="7" r:id="rId2"/>
    <sheet name="2.Locais Produção.PHU" sheetId="11" r:id="rId3"/>
    <sheet name="3.Inf. Produtos" sheetId="13" r:id="rId4"/>
    <sheet name="4. Revisão e Análise SCSAL" sheetId="14" r:id="rId5"/>
    <sheet name="3. Inf. Produto" sheetId="12" state="hidden" r:id="rId6"/>
    <sheet name="2.Loc. Processamento" sheetId="2" state="hidden" r:id="rId7"/>
    <sheet name="3.Loc. Produção" sheetId="3" state="hidden" r:id="rId8"/>
    <sheet name="INFORMAÇÕES ADICIONAIS" sheetId="4" state="hidden" r:id="rId9"/>
    <sheet name="DOCS PARA AUDITORIA" sheetId="5" state="hidden" r:id="rId10"/>
    <sheet name="Listas" sheetId="9" state="hidden" r:id="rId11"/>
  </sheets>
  <definedNames>
    <definedName name="_xlnm.Print_Area" localSheetId="0">Orientações!$B$4:$I$23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4" l="1"/>
  <c r="E5" i="13"/>
  <c r="E5" i="11"/>
  <c r="F5" i="7"/>
  <c r="B11" i="13" l="1"/>
  <c r="B12" i="13"/>
  <c r="B13" i="13"/>
  <c r="B14" i="13"/>
  <c r="B15" i="13"/>
  <c r="B16" i="13"/>
  <c r="B17" i="13"/>
  <c r="B18" i="13"/>
  <c r="B19" i="13"/>
  <c r="B20" i="13"/>
  <c r="B10" i="13"/>
  <c r="B16" i="3" l="1"/>
  <c r="E16" i="3" s="1"/>
  <c r="B6" i="3"/>
  <c r="F6" i="3" s="1"/>
  <c r="G44" i="4"/>
  <c r="D44" i="4"/>
  <c r="G43" i="4"/>
  <c r="D43" i="4"/>
  <c r="G42" i="4"/>
  <c r="D42" i="4"/>
  <c r="G41" i="4"/>
  <c r="D41" i="4"/>
  <c r="G40" i="4"/>
  <c r="D40" i="4"/>
  <c r="G39" i="4"/>
  <c r="D39" i="4"/>
  <c r="G38" i="4"/>
  <c r="D38" i="4"/>
  <c r="L33" i="4"/>
  <c r="G33" i="4"/>
  <c r="K33" i="4" s="1"/>
  <c r="L32" i="4"/>
  <c r="G32" i="4"/>
  <c r="K32" i="4" s="1"/>
  <c r="L31" i="4"/>
  <c r="G31" i="4"/>
  <c r="K31" i="4" s="1"/>
  <c r="L30" i="4"/>
  <c r="G30" i="4"/>
  <c r="K30" i="4" s="1"/>
  <c r="L29" i="4"/>
  <c r="G29" i="4"/>
  <c r="K29" i="4" s="1"/>
  <c r="L28" i="4"/>
  <c r="G28" i="4"/>
  <c r="K28" i="4" s="1"/>
  <c r="L27" i="4"/>
  <c r="G27" i="4"/>
  <c r="K27" i="4" s="1"/>
  <c r="C22" i="4"/>
  <c r="C44" i="4" s="1"/>
  <c r="C21" i="4"/>
  <c r="C43" i="4" s="1"/>
  <c r="C20" i="4"/>
  <c r="C42" i="4" s="1"/>
  <c r="C19" i="4"/>
  <c r="C41" i="4" s="1"/>
  <c r="C18" i="4"/>
  <c r="C40" i="4" s="1"/>
  <c r="C17" i="4"/>
  <c r="C39" i="4" s="1"/>
  <c r="C16" i="4"/>
  <c r="C38" i="4" s="1"/>
  <c r="B16" i="4"/>
  <c r="B27" i="4" s="1"/>
  <c r="B38" i="4" s="1"/>
  <c r="G11" i="4"/>
  <c r="B11" i="4"/>
  <c r="B22" i="4" s="1"/>
  <c r="B33" i="4" s="1"/>
  <c r="B44" i="4" s="1"/>
  <c r="G10" i="4"/>
  <c r="B10" i="4"/>
  <c r="G9" i="4"/>
  <c r="B9" i="4"/>
  <c r="B21" i="4" s="1"/>
  <c r="B32" i="4" s="1"/>
  <c r="B43" i="4" s="1"/>
  <c r="G8" i="4"/>
  <c r="B8" i="4"/>
  <c r="B20" i="4" s="1"/>
  <c r="B31" i="4" s="1"/>
  <c r="B42" i="4" s="1"/>
  <c r="G7" i="4"/>
  <c r="B7" i="4"/>
  <c r="B19" i="4" s="1"/>
  <c r="B30" i="4" s="1"/>
  <c r="B41" i="4" s="1"/>
  <c r="G6" i="4"/>
  <c r="B6" i="4"/>
  <c r="B18" i="4" s="1"/>
  <c r="B29" i="4" s="1"/>
  <c r="B40" i="4" s="1"/>
  <c r="G5" i="4"/>
  <c r="B5" i="4"/>
  <c r="B17" i="4" s="1"/>
  <c r="B28" i="4" s="1"/>
  <c r="B39" i="4" s="1"/>
  <c r="G4" i="4"/>
  <c r="B15" i="3"/>
  <c r="F15" i="3" s="1"/>
  <c r="B14" i="3"/>
  <c r="F14" i="3" s="1"/>
  <c r="B13" i="3"/>
  <c r="C13" i="3" s="1"/>
  <c r="D13" i="3" s="1"/>
  <c r="B12" i="3"/>
  <c r="F12" i="3" s="1"/>
  <c r="B11" i="3"/>
  <c r="E11" i="3" s="1"/>
  <c r="B10" i="3"/>
  <c r="E10" i="3" s="1"/>
  <c r="B9" i="3"/>
  <c r="E9" i="3" s="1"/>
  <c r="B8" i="3"/>
  <c r="C8" i="3" s="1"/>
  <c r="D8" i="3" s="1"/>
  <c r="B7" i="3"/>
  <c r="C7" i="3" s="1"/>
  <c r="D7" i="3" s="1"/>
  <c r="C16" i="3" l="1"/>
  <c r="D16" i="3" s="1"/>
  <c r="F16" i="3"/>
  <c r="F9" i="3"/>
  <c r="E13" i="3"/>
  <c r="C10" i="3"/>
  <c r="D10" i="3" s="1"/>
  <c r="F11" i="3"/>
  <c r="C9" i="3"/>
  <c r="D9" i="3" s="1"/>
  <c r="E6" i="3"/>
  <c r="F10" i="3"/>
  <c r="E8" i="3"/>
  <c r="F8" i="3"/>
  <c r="C15" i="3"/>
  <c r="D15" i="3" s="1"/>
  <c r="C12" i="3"/>
  <c r="D12" i="3" s="1"/>
  <c r="F13" i="3"/>
  <c r="E15" i="3"/>
  <c r="E7" i="3"/>
  <c r="C6" i="3"/>
  <c r="D6" i="3" s="1"/>
  <c r="E12" i="3"/>
  <c r="C14" i="3"/>
  <c r="D14" i="3" s="1"/>
  <c r="F7" i="3"/>
  <c r="C11" i="3"/>
  <c r="D11" i="3" s="1"/>
  <c r="E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filipi</author>
  </authors>
  <commentList>
    <comment ref="B3" authorId="0" shapeId="0" xr:uid="{B95F1103-5C40-4F98-ACED-CE42D155D3EB}">
      <text>
        <r>
          <rPr>
            <b/>
            <sz val="9"/>
            <color indexed="81"/>
            <rFont val="Segoe UI"/>
            <family val="2"/>
          </rPr>
          <t>Pode repetir caso houver mais de uma cultura e/ou forma de cultivo na mesma propriedade</t>
        </r>
      </text>
    </comment>
    <comment ref="F3" authorId="0" shapeId="0" xr:uid="{2E72EB8B-4DE5-4CB0-A5F6-A103249DF374}">
      <text>
        <r>
          <rPr>
            <b/>
            <sz val="9"/>
            <color indexed="81"/>
            <rFont val="Segoe UI"/>
            <family val="2"/>
          </rPr>
          <t>O cultivo é em estufas (coberto) ou campo aberto (descoberto)</t>
        </r>
      </text>
    </comment>
    <comment ref="I3" authorId="0" shapeId="0" xr:uid="{A18B8586-BD14-4D17-9971-C926D51881C5}">
      <text>
        <r>
          <rPr>
            <b/>
            <sz val="9"/>
            <color indexed="81"/>
            <rFont val="Segoe UI"/>
            <family val="2"/>
          </rPr>
          <t>Quantas ciclos de cultura são planejados anualmente na mesma área.
Ex 1. Uma plantação de Alface em que é plantado 2 e colhido duas vezes ao ano na mesma área, são 2 safras por ano.
Ex 2. Uma cultura perene que possui colheira continua, considerado 1 safra por ano.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filipi</author>
  </authors>
  <commentList>
    <comment ref="H3" authorId="0" shapeId="0" xr:uid="{84276E01-305E-4491-8399-89835BDC233D}">
      <text>
        <r>
          <rPr>
            <b/>
            <sz val="9"/>
            <color indexed="81"/>
            <rFont val="Segoe UI"/>
            <family val="2"/>
          </rPr>
          <t>No formato decimal 
ex: -12,34567</t>
        </r>
      </text>
    </comment>
    <comment ref="I3" authorId="0" shapeId="0" xr:uid="{8CE65A88-2A82-4FFB-9ED0-4B50701C9340}">
      <text>
        <r>
          <rPr>
            <b/>
            <sz val="9"/>
            <color indexed="81"/>
            <rFont val="Segoe UI"/>
            <family val="2"/>
          </rPr>
          <t>No formato decimal 
ex: -12,34567</t>
        </r>
      </text>
    </comment>
  </commentList>
</comments>
</file>

<file path=xl/sharedStrings.xml><?xml version="1.0" encoding="utf-8"?>
<sst xmlns="http://schemas.openxmlformats.org/spreadsheetml/2006/main" count="370" uniqueCount="247">
  <si>
    <t>1. INFORMAÇÕES GERAIS DA EMPRESA</t>
  </si>
  <si>
    <t>As seguintes informações com respeito à empresa que são necessárias para fornecer um número único GLOBALG.A.P. (GGN) a cada produtor do sistema.</t>
  </si>
  <si>
    <t>Razão Social</t>
  </si>
  <si>
    <t>Nome Fantasia</t>
  </si>
  <si>
    <t>CNPJ</t>
  </si>
  <si>
    <t xml:space="preserve"> </t>
  </si>
  <si>
    <t>CEP</t>
  </si>
  <si>
    <t>CPF</t>
  </si>
  <si>
    <t>RG</t>
  </si>
  <si>
    <t>Proprietário ou Representante Legal</t>
  </si>
  <si>
    <t>Primeiro Nome</t>
  </si>
  <si>
    <t>Sobrenome</t>
  </si>
  <si>
    <t>Cargo/Função</t>
  </si>
  <si>
    <t>Telefone</t>
  </si>
  <si>
    <t>Celular</t>
  </si>
  <si>
    <t>E-mail</t>
  </si>
  <si>
    <t xml:space="preserve">Pessoa de contato para certificação </t>
  </si>
  <si>
    <t>Local de Produção</t>
  </si>
  <si>
    <t>3. Locais de Produção</t>
  </si>
  <si>
    <t>Área Anual de Produção (ha)</t>
  </si>
  <si>
    <t>Rendimento Estimado (t)</t>
  </si>
  <si>
    <t>Atividades Subcontratada</t>
  </si>
  <si>
    <t>SIM/NÃO</t>
  </si>
  <si>
    <t>PLANO DE GESTÃO</t>
  </si>
  <si>
    <t>LISTA DE DOCUMENTOS PRIMORDIAIS PARA O MOMENTO DA AUDITORIA</t>
  </si>
  <si>
    <t xml:space="preserve">MAPA DA PROPRIEDADE </t>
  </si>
  <si>
    <t>DOCUMENTO</t>
  </si>
  <si>
    <t>INFORMAÇÕES</t>
  </si>
  <si>
    <t>ITEM DO CHECK-LIST CORRESPONDENTE</t>
  </si>
  <si>
    <t>AF 1.1.1</t>
  </si>
  <si>
    <t>SE O MAPA FOR FORNECIDO EM KML POSSIBILITA CONSULTA VIA GOOGLE EARTH</t>
  </si>
  <si>
    <t>AVALIAÇÃO / ANÁLISE DE RISCO</t>
  </si>
  <si>
    <t>AF 1.2.1</t>
  </si>
  <si>
    <t>AVALIAÇÃO DE RISCO DEVE SER DOCUMENTADA</t>
  </si>
  <si>
    <t>PROCEDIMENTOS DE CONTROLE ENCONTRADAS NA ANÁLISE DE RISCO DEVEM CONTEMPLAR NA AVALIAÇÃO DE RISCO</t>
  </si>
  <si>
    <t>AF 1.2.2</t>
  </si>
  <si>
    <t>AUTOAVALIAÇÃO</t>
  </si>
  <si>
    <t>DEVE SER MANTIDA DESDE ASSINATURA DO CONTRATO COM O OC OU PELO MENOS POR 2 ANOS</t>
  </si>
  <si>
    <t>AF 2.1</t>
  </si>
  <si>
    <t>PROPRIEDADE</t>
  </si>
  <si>
    <t>CADASTRO AMBIENTAL RURAL (CAR)</t>
  </si>
  <si>
    <t>Nº DE FUNCIONÁRIOS MASCULINOS</t>
  </si>
  <si>
    <t>Nº DE FUNCIONÁRIOS FEMININOS</t>
  </si>
  <si>
    <t>RESPONSÁVEL POR SAÚDE E SEGURANÇA</t>
  </si>
  <si>
    <t>Nº DE RESIDÊNCIAS</t>
  </si>
  <si>
    <t>Nº DE ALOJAMENTOS</t>
  </si>
  <si>
    <t>IDENTIFICAÇÃO DO SUBCONTRATADO CNPJ/CPF</t>
  </si>
  <si>
    <t>DIESEL/KG DE PRODUTO PRODUZIDO</t>
  </si>
  <si>
    <t>M³ DE ÁGUA/ KG DE PRODUTO PRODUZIDO</t>
  </si>
  <si>
    <t>M³ DE LENHA/ KG DE PRODUTO PRODUZIDO</t>
  </si>
  <si>
    <t>GLP / KG DE PRODUTO PRODUZIDO</t>
  </si>
  <si>
    <t>ANO ATUAL</t>
  </si>
  <si>
    <t>ATIVIDADES EXERCIDAS DO SUBCONTRATADO</t>
  </si>
  <si>
    <t>SUBCONTRATADO</t>
  </si>
  <si>
    <t>FOI INFORMADO A OC?</t>
  </si>
  <si>
    <t>QUAL MOTIVO DA RECLAMAÇÃO?</t>
  </si>
  <si>
    <t>HOUVE RECLAMAÇÃO NO ÚLTIMO ANO RELACIONADA ATIVIDADES GLOBALG.A.P. / OU DESDE ASSINATURA DO CONTRATO COM A OC</t>
  </si>
  <si>
    <t>RELATO</t>
  </si>
  <si>
    <t>SAVASSI AGRONEGÓCIOS</t>
  </si>
  <si>
    <t>Nº DE TALHÕES</t>
  </si>
  <si>
    <t>ÁREA DE PRODUTO CERTIFICADO (ha)</t>
  </si>
  <si>
    <t>ÁREA TOTAL DA PROPRIEDADE (ha)</t>
  </si>
  <si>
    <t>ÁREA PODADA
(ha)</t>
  </si>
  <si>
    <t>COLHEITA ESTIMADA
 (KGS / HASTES)</t>
  </si>
  <si>
    <t>COLHEITA REALIZADA
 (KGS / HASTES)</t>
  </si>
  <si>
    <t>ÁREA IRRIGADA 
(ha)</t>
  </si>
  <si>
    <t>Nº DE KIT DE PRIMEIROS SOCORROS</t>
  </si>
  <si>
    <t>ÁREA PRODUTIVA ATUAL
(ÁREA DE PRODUTO CERTIFICADO - ÁREA PODADA)</t>
  </si>
  <si>
    <t>MÉDIA PRODUTIVA PARA O ANO VIGENTE (COLHEITA ESTIMADA/ÁREA PRODUTIVA ATUAL)</t>
  </si>
  <si>
    <t>MÉDIA PRODUTIVA GERAL 
(COLHEITA REAL / ÁREA DE PRODUTO CERTIFICADO</t>
  </si>
  <si>
    <t xml:space="preserve">RESPONSÁVEL TÉCNICO AGRONÔMICO/AGRÍCOLA </t>
  </si>
  <si>
    <t>CONSUMO ENERGÉTICO (ANUAL)</t>
  </si>
  <si>
    <t xml:space="preserve">ANO ANTERIOR
(OU DESDE ASSINATURA DO CONTRATO COM OC) </t>
  </si>
  <si>
    <t>KW/H / KG DE PRODUTO PRODUZIDO</t>
  </si>
  <si>
    <t>INFORMAÇÕES DO SISTEMA DE RECLAMAÇÃO</t>
  </si>
  <si>
    <t>PROCEDIMENTO TOMADO</t>
  </si>
  <si>
    <t>CONTROLE ENERGÉTICO</t>
  </si>
  <si>
    <t>INFORMAÇÕES SOBRE ASPECTOS SOCIAIS</t>
  </si>
  <si>
    <t>INFORMAÇÕES SOBRE ASPECTOS PRODUTIVOS</t>
  </si>
  <si>
    <t>INFORMAÇÕES SOBRE SUBCONTRATADOS</t>
  </si>
  <si>
    <t>RESPONSÁVEL PELO SISTEMA</t>
  </si>
  <si>
    <t>RESPOSTA</t>
  </si>
  <si>
    <t>REGISTRO DO RESPONSÁVEL POR SAÚDE E SEGURANÇA</t>
  </si>
  <si>
    <t>INFORMAÇÕES SOBRE GESTÃO</t>
  </si>
  <si>
    <t>MG-</t>
  </si>
  <si>
    <t>REALIZA PROCESSAMENTO?</t>
  </si>
  <si>
    <t>REALIZA COMERCIALIZAÇÃO?</t>
  </si>
  <si>
    <t>POSSUI PRODUÇÃO?</t>
  </si>
  <si>
    <t>REALIZA ARMAZENAMENTO?</t>
  </si>
  <si>
    <t>REGISTRO DO RESPONSÁVEL TÉCNICO AGRONÔMICO/AGRÍCOLA</t>
  </si>
  <si>
    <t>INFORMAÇÕES SOBRE ASPECTOS AMBIENTAIS</t>
  </si>
  <si>
    <t>ÁREA DE RESERVA LEGAL (ha)</t>
  </si>
  <si>
    <t>ÁREA DE PRESERVAÇÃO PERMANENTE (ha)</t>
  </si>
  <si>
    <t>MATRÍCULA DO IMÓVEL (REGISTRO DE CARTÓRIO)</t>
  </si>
  <si>
    <t>ÁREAS DE COMPENSAÇÃO</t>
  </si>
  <si>
    <t>Nº GGN (Anterior)</t>
  </si>
  <si>
    <t>Cultura</t>
  </si>
  <si>
    <t>Nome</t>
  </si>
  <si>
    <t>Safras 
por ano</t>
  </si>
  <si>
    <t>Produção - Usado para os cálculos das taxas GlobalG.A.P.</t>
  </si>
  <si>
    <t>Área de
Cultivo (ha)</t>
  </si>
  <si>
    <t>Forma de Cultivo</t>
  </si>
  <si>
    <t>Cidade</t>
  </si>
  <si>
    <t>País</t>
  </si>
  <si>
    <t xml:space="preserve">Estado </t>
  </si>
  <si>
    <t>Latitude</t>
  </si>
  <si>
    <t>Longitude</t>
  </si>
  <si>
    <t>Produtos</t>
  </si>
  <si>
    <t>Propriedade
(Locais de Produção)</t>
  </si>
  <si>
    <t>Cultivo Protegido</t>
  </si>
  <si>
    <t>Colheitas Anuais</t>
  </si>
  <si>
    <t>Posse Paralela</t>
  </si>
  <si>
    <t>Não</t>
  </si>
  <si>
    <t>Destino</t>
  </si>
  <si>
    <t>Estas informações serão usadas pelo GLOBALG.A.P. para conceder um número único GLOBALG.A.P. (GGN) ao requerente, que será usado como identificador único em todas as atividades do GLOBALG.A.P.</t>
  </si>
  <si>
    <t xml:space="preserve">Se um produtor que já tenha sido registrado mudar de OC ou se candidatar a um novo OC para a certificação de um produto diferente, este produtor deve comunicar ao novo OC o GGN atribuído pelo GLOBALG.A.P. O não cumprimento deste procedimento irá resultar em um custo adicional à taxa de registro de 100 (cem) euros para um produtor da Opção 1. </t>
  </si>
  <si>
    <t>Certificação GLOBALG.A.P. IFA v5.4.1 GFS</t>
  </si>
  <si>
    <t>Inscrição Estadual</t>
  </si>
  <si>
    <t>Estado</t>
  </si>
  <si>
    <t>Endereço da Organização</t>
  </si>
  <si>
    <t>Endereço de Cobrança</t>
  </si>
  <si>
    <t>Unidades de Processamento de Produto (PHU)</t>
  </si>
  <si>
    <t>Código</t>
  </si>
  <si>
    <t>Revisão</t>
  </si>
  <si>
    <t>Emissão:</t>
  </si>
  <si>
    <t>Páginas</t>
  </si>
  <si>
    <t>N/A</t>
  </si>
  <si>
    <t>Emitido por:</t>
  </si>
  <si>
    <t>Iago Roza Martins</t>
  </si>
  <si>
    <t>Aprovado por:</t>
  </si>
  <si>
    <t>Marcus Vinicius de Vilhena</t>
  </si>
  <si>
    <t>SOLICITAÇÃO E REGISTRO GLOBALG.A.P.</t>
  </si>
  <si>
    <t>FORM.35</t>
  </si>
  <si>
    <t>Abacate</t>
  </si>
  <si>
    <t>Descoberto</t>
  </si>
  <si>
    <t>Coberto</t>
  </si>
  <si>
    <t>Informações para Opção 1 - Frutas e Vegetais</t>
  </si>
  <si>
    <t>Sim</t>
  </si>
  <si>
    <t>Abacaxi</t>
  </si>
  <si>
    <t>Açai</t>
  </si>
  <si>
    <t>FAZ. 01</t>
  </si>
  <si>
    <t>FAZ. 02</t>
  </si>
  <si>
    <t>FAZ. 03</t>
  </si>
  <si>
    <t>FAZ. 04</t>
  </si>
  <si>
    <t>FAZ. 05</t>
  </si>
  <si>
    <t>FAZ. 06</t>
  </si>
  <si>
    <t>FAZ. 07</t>
  </si>
  <si>
    <t>FAZ. 08</t>
  </si>
  <si>
    <t>FAZ. 09</t>
  </si>
  <si>
    <t>FAZ. 10</t>
  </si>
  <si>
    <t>FAZ. 11</t>
  </si>
  <si>
    <t>Tomate</t>
  </si>
  <si>
    <t>Couve</t>
  </si>
  <si>
    <t>Manga</t>
  </si>
  <si>
    <t>Banana</t>
  </si>
  <si>
    <t>Amora</t>
  </si>
  <si>
    <t>Acerola</t>
  </si>
  <si>
    <t>Melancia</t>
  </si>
  <si>
    <t>Melão</t>
  </si>
  <si>
    <t>Coordenadas GPS</t>
  </si>
  <si>
    <t>LATITUDE</t>
  </si>
  <si>
    <t>NORTE</t>
  </si>
  <si>
    <t>SUL</t>
  </si>
  <si>
    <t>LONGITUDE</t>
  </si>
  <si>
    <t>LESTE</t>
  </si>
  <si>
    <t>OESTE</t>
  </si>
  <si>
    <t>Informações da Aplicação</t>
  </si>
  <si>
    <t>Tipo de Certificação</t>
  </si>
  <si>
    <t>Opção 1 - Certificação Individual</t>
  </si>
  <si>
    <t>Opção 1 - Multsite sem SGQ</t>
  </si>
  <si>
    <t>Tipo de Inspeção/Auditoria</t>
  </si>
  <si>
    <t>TIPO CERTIFICAÇÃO</t>
  </si>
  <si>
    <t>TIPO DE INSPEÇÃO</t>
  </si>
  <si>
    <t>Bem-vindo à Savassi Certificadora
Por favor, siga as instruções nesta página</t>
  </si>
  <si>
    <t>MÓDULO</t>
  </si>
  <si>
    <t>Deseja módulo de inspeção remoto?
Favor, consultar RG Parte 1, item.5.1.2.1.</t>
  </si>
  <si>
    <t>ESCOPO</t>
  </si>
  <si>
    <t>Escopo
Sub-Escopo</t>
  </si>
  <si>
    <t>Organização certificada com outro OAC?</t>
  </si>
  <si>
    <t>Produtos Certificados</t>
  </si>
  <si>
    <t>Validade do Certificado</t>
  </si>
  <si>
    <t>Se sim, com qual?</t>
  </si>
  <si>
    <t>Locais de Produção e/ou PHU</t>
  </si>
  <si>
    <t>Subcontratada?</t>
  </si>
  <si>
    <t>Endereço</t>
  </si>
  <si>
    <t>Contato</t>
  </si>
  <si>
    <t>Nome da Organização</t>
  </si>
  <si>
    <t>Descrever Local de Produção</t>
  </si>
  <si>
    <t>Favor, descrever as atividades</t>
  </si>
  <si>
    <t>Realiza agrupamento de cultura?
Se sim, explique:</t>
  </si>
  <si>
    <t>Nome da Organização
(Locais de Produção)</t>
  </si>
  <si>
    <t>Tipo</t>
  </si>
  <si>
    <t>TIPO</t>
  </si>
  <si>
    <t>Produto</t>
  </si>
  <si>
    <t>Produção Paralela</t>
  </si>
  <si>
    <t>Propriedade Paralela</t>
  </si>
  <si>
    <t>Atividades Subcontratadas?</t>
  </si>
  <si>
    <t>Área Total
(ha)</t>
  </si>
  <si>
    <t>Área de Produção</t>
  </si>
  <si>
    <t>Rendimento Estimado 
(T)</t>
  </si>
  <si>
    <t xml:space="preserve">Coberto </t>
  </si>
  <si>
    <t>Safras por ano</t>
  </si>
  <si>
    <t>Primeira Colheita</t>
  </si>
  <si>
    <t>Colheita Subsequente</t>
  </si>
  <si>
    <t>Colheita?</t>
  </si>
  <si>
    <t>País de Destino</t>
  </si>
  <si>
    <t>Janela prevista de colheita</t>
  </si>
  <si>
    <t>Manipulação no Campo?</t>
  </si>
  <si>
    <t>Certificação</t>
  </si>
  <si>
    <t>Recertificação</t>
  </si>
  <si>
    <t>Transferência de Certificadora</t>
  </si>
  <si>
    <t>Redução de Escopo</t>
  </si>
  <si>
    <t>Extensão de Escopo</t>
  </si>
  <si>
    <t>Possui Consultoria?</t>
  </si>
  <si>
    <t>Se sim, preencher e enviar o documento no link:</t>
  </si>
  <si>
    <t>Se sim, qual?</t>
  </si>
  <si>
    <t>Requisitos para Locais de Produção</t>
  </si>
  <si>
    <t xml:space="preserve">Há local(is) de produção(ões) arrendados? </t>
  </si>
  <si>
    <t>Em caso de sim, favor enviar as evidências do atendimento dos seguintes requisitos abaixo:</t>
  </si>
  <si>
    <t>Todos os locais de produção devem ser próprios ou arrendados e estar sob o controle direto da entidade legal.
Caso o(s) local(is) de produção sejam arrendados, deve ser apresentado um contrato assinado, incluindo:
- Nome do detentor do certificado/membro do grupo de produtores e a identificação legal;
- Nome e/ou identificação legal do proprietário do local;
- Endereço de contrato do proprietário do local;
- Descrição dos locais de produção individuais;
- Assinatura dos representantes das duas partes;
- Indicação clara de que o proprietário do local não tem qualquer responsabilidade, participação ou capacidade de decisão com relação às operações de produção no local arrendado.</t>
  </si>
  <si>
    <t>Ao enviar este documento via e-mail encaminhado para o Departamento Comercial da Savassi Certificação Serviços Administrativos Ltda. SCSAL, declaro que possuo conhecimento da legislação aplicada na inspeção/auditoria (GLOBALG.A.P. REGULAMENTO GERAL ver. 5.4-1 GFS - Parte I e Parte III e documentos correlacionados), e declaro que todas as informações contidas neste documento são verdadeiras, e estou ciente que o envio por e-mail será considerado como uma assinatura digital.
Concordo com a inspeção e permito total acesso ao meu empreendimento pelo inspetor designado, bem como em fornecer qualquer informação adicional requerida.
Aceito eventuais condições e sanções no caso de não conformidades detectadas.
Concordo em fornecer qualquer informação necessária do(s) produto(s) a ser(em) certificado(s), comprometendo-me a informar sobre atualizações de dados, tais como alterações de áreas de produção, aumento de produções, inclusão de novas propriedades e sobre o não-cumprimento de pontos de controle obrigatórios.
Concordo com o nível mínimo e obrigatório de publicação de dados, bem como informações adicionais sobre a confidencialidade e utilização de dados, está definido nas “Regras de Acesso a Dados do GlobalG.A.P.” disponível em www.globalgap.org/documents e “Política de Privacidade e Proteção de Dados” da Savassi Certificação Serviços Administrativos Ltda. SCSAL disponível em: savassiagronegocio.com.br/politicas.
Declaro também que no presente momento não há nenhuma sanção aberta com este ou outro OAC.</t>
  </si>
  <si>
    <r>
      <t xml:space="preserve">Latitude
</t>
    </r>
    <r>
      <rPr>
        <sz val="8"/>
        <color theme="1"/>
        <rFont val="Calibri"/>
        <family val="2"/>
        <scheme val="minor"/>
      </rPr>
      <t>Ex.: 00.00000</t>
    </r>
  </si>
  <si>
    <r>
      <t xml:space="preserve">Longitude
</t>
    </r>
    <r>
      <rPr>
        <sz val="8"/>
        <color theme="1"/>
        <rFont val="Calibri"/>
        <family val="2"/>
        <scheme val="minor"/>
      </rPr>
      <t>Ex.: 00.00000</t>
    </r>
  </si>
  <si>
    <t>Frutas e Vegetais</t>
  </si>
  <si>
    <t>SOLICITAÇÃO E REGISTRO GLOBALG.A.P. - INFORMAÇÕES GERAIS</t>
  </si>
  <si>
    <t>SOLICITAÇÃO E REGISTRO GLOBALG.A.P. - LOCAIS PRODUÇÃO.PHU</t>
  </si>
  <si>
    <t>SOLICITAÇÃO E REGISTRO GLOBALG.A.P. - INFORMAÇÕES PRODUTOS</t>
  </si>
  <si>
    <t>Pessoa de Faturamento</t>
  </si>
  <si>
    <t>SOLICITAÇÃO MÓDULO REMOTO INSPEÇÃO GLOBALG.A.P.</t>
  </si>
  <si>
    <t>01</t>
  </si>
  <si>
    <t>Para uso interno da Savassi Certificação Serviços Administrativos Ltda. SCSAL</t>
  </si>
  <si>
    <t>Os dados e as informações descritas no formulário são suficientes para elaborar uma Proposta Comercial?</t>
  </si>
  <si>
    <t>Os dados e as informações descritas no formulário são suficientes para preparar um Plano de Auditoria?</t>
  </si>
  <si>
    <t>É possível para a Savassi Certificação Serviços Administrativos Ltda. SCSAL executar a auditoria?</t>
  </si>
  <si>
    <t>Solicitação foi aceita?</t>
  </si>
  <si>
    <t>Documento encaminhado via e-mail?</t>
  </si>
  <si>
    <t>Procurar - (globalg.a.p.org)</t>
  </si>
  <si>
    <t>As informações sobre o cliente e produto são suficientes para a realização do registro?</t>
  </si>
  <si>
    <t>Revisão e Análise da Solicitação</t>
  </si>
  <si>
    <t>Sim/Não</t>
  </si>
  <si>
    <t>Caso não, informe a razão.</t>
  </si>
  <si>
    <t>Analisado por:</t>
  </si>
  <si>
    <t>Data:</t>
  </si>
  <si>
    <t>SOLICITAÇÃO E REGISTRO GLOBALG.A.P. - REVISÃO E ANÁLISE</t>
  </si>
  <si>
    <r>
      <t xml:space="preserve">Houve a utilização indevida da certificação GlobalG.A.P.?
</t>
    </r>
    <r>
      <rPr>
        <i/>
        <sz val="11"/>
        <color theme="1"/>
        <rFont val="Calibri"/>
        <family val="2"/>
        <scheme val="minor"/>
      </rPr>
      <t>Caso sim, informar na frente.</t>
    </r>
  </si>
  <si>
    <t>Favor, informar data e horário:</t>
  </si>
  <si>
    <r>
      <t xml:space="preserve">Das inspeções não anunciadas:
A propriedade pode ser selecionada com base em uma análise semi-aleatória levando em consideração uma análise de risco elaborada pelo organismo certificador.
Não haverá nenhuma notificação sobre a inspeção não anunciada antes da data da inspeção.
</t>
    </r>
    <r>
      <rPr>
        <b/>
        <sz val="10"/>
        <color theme="1"/>
        <rFont val="Calibri"/>
        <family val="2"/>
        <scheme val="minor"/>
      </rPr>
      <t xml:space="preserve">O detentor do certificado pode escolher, durante o processo de registro, 15 (quinze) dias em que a propriedade não pode receber uma inspeção não anunciada. </t>
    </r>
    <r>
      <rPr>
        <sz val="10"/>
        <color theme="1"/>
        <rFont val="Calibri"/>
        <family val="2"/>
        <scheme val="minor"/>
      </rPr>
      <t xml:space="preserve">
Por favor descreva no campo a baixo esses dias.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</si>
</sst>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#.#####"/>
    <numFmt numFmtId="165" formatCode="0.00\ &quot;ha&quot;"/>
    <numFmt numFmtId="166" formatCode="\(##\)\ #\ ####\-####"/>
    <numFmt numFmtId="167" formatCode="#"/>
    <numFmt numFmtId="168" formatCode="\(##\)\ ####\-####"/>
    <numFmt numFmtId="169" formatCode="###&quot;.&quot;###&quot;.&quot;###\-##"/>
    <numFmt numFmtId="170" formatCode="#####.00\ &quot;t&quot;"/>
    <numFmt numFmtId="171" formatCode="00000\-00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rgb="FF000000"/>
      <name val="Segoe UI"/>
      <family val="2"/>
    </font>
    <font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indexed="81"/>
      <name val="Segoe UI"/>
      <family val="2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21">
    <xf numFmtId="0" fontId="0" fillId="0" borderId="0" xfId="0"/>
    <xf numFmtId="0" fontId="0" fillId="0" borderId="1" xfId="0" applyBorder="1"/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64" fontId="1" fillId="0" borderId="1" xfId="0" applyNumberFormat="1" applyFont="1" applyBorder="1"/>
    <xf numFmtId="165" fontId="0" fillId="0" borderId="1" xfId="0" applyNumberFormat="1" applyBorder="1" applyAlignment="1">
      <alignment horizontal="center" vertical="center"/>
    </xf>
    <xf numFmtId="167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right"/>
    </xf>
    <xf numFmtId="0" fontId="1" fillId="3" borderId="1" xfId="0" applyFont="1" applyFill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0" fontId="7" fillId="0" borderId="0" xfId="0" applyFont="1" applyProtection="1"/>
    <xf numFmtId="0" fontId="1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left" vertical="center"/>
    </xf>
    <xf numFmtId="0" fontId="1" fillId="3" borderId="1" xfId="0" applyFont="1" applyFill="1" applyBorder="1" applyAlignment="1" applyProtection="1">
      <alignment vertic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3" fillId="0" borderId="1" xfId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/>
    </xf>
    <xf numFmtId="165" fontId="0" fillId="0" borderId="1" xfId="0" applyNumberFormat="1" applyBorder="1" applyAlignment="1" applyProtection="1">
      <alignment horizontal="center" vertical="center"/>
      <protection locked="0"/>
    </xf>
    <xf numFmtId="170" fontId="0" fillId="0" borderId="1" xfId="0" applyNumberFormat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</xf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/>
    </xf>
    <xf numFmtId="166" fontId="1" fillId="0" borderId="2" xfId="0" applyNumberFormat="1" applyFont="1" applyBorder="1" applyAlignment="1" applyProtection="1">
      <alignment horizontal="left" vertical="top"/>
      <protection locked="0"/>
    </xf>
    <xf numFmtId="0" fontId="0" fillId="0" borderId="2" xfId="0" applyBorder="1" applyAlignment="1">
      <alignment vertical="center" wrapText="1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17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center" vertical="center"/>
    </xf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Protection="1">
      <protection locked="0"/>
    </xf>
    <xf numFmtId="0" fontId="1" fillId="4" borderId="1" xfId="0" applyFont="1" applyFill="1" applyBorder="1" applyAlignment="1" applyProtection="1">
      <alignment horizontal="justify" vertical="top" wrapText="1"/>
    </xf>
    <xf numFmtId="0" fontId="1" fillId="4" borderId="2" xfId="0" applyFont="1" applyFill="1" applyBorder="1" applyAlignment="1" applyProtection="1">
      <alignment horizontal="justify" vertical="top" wrapText="1"/>
    </xf>
    <xf numFmtId="0" fontId="1" fillId="4" borderId="3" xfId="0" applyFont="1" applyFill="1" applyBorder="1" applyAlignment="1" applyProtection="1">
      <alignment horizontal="justify" vertical="top"/>
    </xf>
    <xf numFmtId="0" fontId="1" fillId="4" borderId="4" xfId="0" applyFont="1" applyFill="1" applyBorder="1" applyAlignment="1" applyProtection="1">
      <alignment horizontal="justify" vertical="top"/>
    </xf>
    <xf numFmtId="0" fontId="0" fillId="0" borderId="1" xfId="0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justify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6" fillId="4" borderId="1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1" fillId="3" borderId="5" xfId="0" applyFont="1" applyFill="1" applyBorder="1" applyAlignment="1" applyProtection="1">
      <alignment horizontal="right" vertical="center" wrapText="1"/>
    </xf>
    <xf numFmtId="0" fontId="1" fillId="3" borderId="9" xfId="0" applyFont="1" applyFill="1" applyBorder="1" applyAlignment="1" applyProtection="1">
      <alignment horizontal="right" vertical="center" wrapText="1"/>
    </xf>
    <xf numFmtId="0" fontId="1" fillId="3" borderId="6" xfId="0" applyFont="1" applyFill="1" applyBorder="1" applyAlignment="1" applyProtection="1">
      <alignment horizontal="right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23" xfId="0" applyFont="1" applyFill="1" applyBorder="1" applyAlignment="1" applyProtection="1">
      <alignment horizontal="center" vertical="center"/>
    </xf>
    <xf numFmtId="0" fontId="1" fillId="3" borderId="24" xfId="0" applyFont="1" applyFill="1" applyBorder="1" applyAlignment="1" applyProtection="1">
      <alignment horizontal="center" vertical="center"/>
    </xf>
    <xf numFmtId="0" fontId="1" fillId="3" borderId="26" xfId="0" applyFont="1" applyFill="1" applyBorder="1" applyAlignment="1" applyProtection="1">
      <alignment horizontal="center" vertical="center"/>
    </xf>
    <xf numFmtId="0" fontId="15" fillId="0" borderId="1" xfId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169" fontId="1" fillId="0" borderId="1" xfId="0" applyNumberFormat="1" applyFont="1" applyBorder="1" applyAlignment="1" applyProtection="1">
      <alignment horizontal="left"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3" fillId="0" borderId="7" xfId="1" applyBorder="1" applyAlignment="1">
      <alignment horizontal="center" vertical="center" wrapText="1"/>
    </xf>
    <xf numFmtId="0" fontId="13" fillId="0" borderId="23" xfId="1" applyBorder="1" applyAlignment="1">
      <alignment horizontal="center" vertical="center" wrapText="1"/>
    </xf>
    <xf numFmtId="0" fontId="13" fillId="0" borderId="24" xfId="1" applyBorder="1" applyAlignment="1">
      <alignment horizontal="center" vertical="center" wrapText="1"/>
    </xf>
    <xf numFmtId="0" fontId="13" fillId="0" borderId="26" xfId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14" fontId="1" fillId="0" borderId="2" xfId="0" applyNumberFormat="1" applyFont="1" applyBorder="1" applyAlignment="1" applyProtection="1">
      <alignment horizontal="left" vertical="center"/>
      <protection locked="0"/>
    </xf>
    <xf numFmtId="0" fontId="0" fillId="0" borderId="0" xfId="0" applyProtection="1"/>
    <xf numFmtId="168" fontId="1" fillId="0" borderId="1" xfId="0" applyNumberFormat="1" applyFont="1" applyBorder="1" applyAlignment="1" applyProtection="1">
      <alignment horizontal="left" vertical="top"/>
      <protection locked="0"/>
    </xf>
    <xf numFmtId="166" fontId="1" fillId="0" borderId="2" xfId="0" applyNumberFormat="1" applyFont="1" applyBorder="1" applyAlignment="1" applyProtection="1">
      <alignment horizontal="left" vertical="top"/>
      <protection locked="0"/>
    </xf>
    <xf numFmtId="166" fontId="1" fillId="0" borderId="3" xfId="0" applyNumberFormat="1" applyFont="1" applyBorder="1" applyAlignment="1" applyProtection="1">
      <alignment horizontal="left" vertical="top"/>
      <protection locked="0"/>
    </xf>
    <xf numFmtId="166" fontId="1" fillId="0" borderId="4" xfId="0" applyNumberFormat="1" applyFont="1" applyBorder="1" applyAlignment="1" applyProtection="1">
      <alignment horizontal="left" vertical="top"/>
      <protection locked="0"/>
    </xf>
    <xf numFmtId="49" fontId="15" fillId="0" borderId="2" xfId="1" applyNumberFormat="1" applyFont="1" applyBorder="1" applyAlignment="1" applyProtection="1">
      <alignment horizontal="left" vertical="top"/>
      <protection locked="0"/>
    </xf>
    <xf numFmtId="49" fontId="1" fillId="0" borderId="3" xfId="0" applyNumberFormat="1" applyFont="1" applyBorder="1" applyAlignment="1" applyProtection="1">
      <alignment horizontal="left" vertical="top"/>
      <protection locked="0"/>
    </xf>
    <xf numFmtId="49" fontId="1" fillId="0" borderId="4" xfId="0" applyNumberFormat="1" applyFont="1" applyBorder="1" applyAlignment="1" applyProtection="1">
      <alignment horizontal="left" vertical="top"/>
      <protection locked="0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168" fontId="1" fillId="0" borderId="1" xfId="0" applyNumberFormat="1" applyFont="1" applyBorder="1" applyAlignment="1" applyProtection="1">
      <alignment horizontal="left" vertical="center"/>
      <protection locked="0"/>
    </xf>
    <xf numFmtId="166" fontId="1" fillId="0" borderId="1" xfId="0" applyNumberFormat="1" applyFont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justify" vertical="center" wrapText="1"/>
    </xf>
    <xf numFmtId="169" fontId="1" fillId="0" borderId="1" xfId="0" applyNumberFormat="1" applyFont="1" applyBorder="1" applyAlignment="1" applyProtection="1">
      <alignment horizontal="left"/>
      <protection locked="0"/>
    </xf>
    <xf numFmtId="168" fontId="1" fillId="0" borderId="2" xfId="0" applyNumberFormat="1" applyFont="1" applyBorder="1" applyAlignment="1" applyProtection="1">
      <alignment horizontal="left"/>
      <protection locked="0"/>
    </xf>
    <xf numFmtId="168" fontId="1" fillId="0" borderId="3" xfId="0" applyNumberFormat="1" applyFont="1" applyBorder="1" applyAlignment="1" applyProtection="1">
      <alignment horizontal="left"/>
      <protection locked="0"/>
    </xf>
    <xf numFmtId="168" fontId="1" fillId="0" borderId="4" xfId="0" applyNumberFormat="1" applyFont="1" applyBorder="1" applyAlignment="1" applyProtection="1">
      <alignment horizontal="left"/>
      <protection locked="0"/>
    </xf>
    <xf numFmtId="49" fontId="1" fillId="0" borderId="1" xfId="0" applyNumberFormat="1" applyFont="1" applyBorder="1" applyProtection="1">
      <protection locked="0"/>
    </xf>
    <xf numFmtId="166" fontId="1" fillId="0" borderId="1" xfId="0" applyNumberFormat="1" applyFont="1" applyBorder="1" applyAlignment="1" applyProtection="1">
      <alignment horizontal="left"/>
      <protection locked="0"/>
    </xf>
    <xf numFmtId="0" fontId="16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/>
    </xf>
    <xf numFmtId="49" fontId="0" fillId="0" borderId="2" xfId="0" applyNumberFormat="1" applyBorder="1" applyAlignment="1" applyProtection="1">
      <alignment horizontal="center" vertical="center"/>
    </xf>
    <xf numFmtId="49" fontId="0" fillId="0" borderId="4" xfId="0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14" fontId="0" fillId="0" borderId="2" xfId="0" applyNumberForma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left"/>
    </xf>
    <xf numFmtId="0" fontId="0" fillId="3" borderId="1" xfId="0" applyFill="1" applyBorder="1" applyAlignment="1" applyProtection="1">
      <alignment horizontal="left" vertical="top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</xf>
    <xf numFmtId="0" fontId="1" fillId="6" borderId="5" xfId="0" applyFont="1" applyFill="1" applyBorder="1" applyAlignment="1" applyProtection="1">
      <alignment horizontal="center" vertical="center"/>
    </xf>
    <xf numFmtId="0" fontId="1" fillId="6" borderId="6" xfId="0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/>
    </xf>
    <xf numFmtId="0" fontId="1" fillId="6" borderId="4" xfId="0" applyFont="1" applyFill="1" applyBorder="1" applyAlignment="1" applyProtection="1">
      <alignment horizontal="center"/>
    </xf>
    <xf numFmtId="0" fontId="1" fillId="6" borderId="7" xfId="0" applyFont="1" applyFill="1" applyBorder="1" applyAlignment="1" applyProtection="1">
      <alignment horizontal="center"/>
    </xf>
    <xf numFmtId="0" fontId="1" fillId="6" borderId="8" xfId="0" applyFont="1" applyFill="1" applyBorder="1" applyAlignment="1" applyProtection="1">
      <alignment horizontal="center"/>
    </xf>
    <xf numFmtId="0" fontId="1" fillId="6" borderId="23" xfId="0" applyFont="1" applyFill="1" applyBorder="1" applyAlignment="1" applyProtection="1">
      <alignment horizontal="center"/>
    </xf>
    <xf numFmtId="0" fontId="1" fillId="6" borderId="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4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13" fillId="0" borderId="5" xfId="1" applyBorder="1" applyAlignment="1">
      <alignment horizontal="center" vertical="center" wrapText="1"/>
    </xf>
    <xf numFmtId="0" fontId="13" fillId="0" borderId="6" xfId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7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006600"/>
      <color rgb="FF009900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78317</xdr:colOff>
      <xdr:row>0</xdr:row>
      <xdr:rowOff>176743</xdr:rowOff>
    </xdr:from>
    <xdr:to>
      <xdr:col>4</xdr:col>
      <xdr:colOff>75141</xdr:colOff>
      <xdr:row>8</xdr:row>
      <xdr:rowOff>52918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176743"/>
          <a:ext cx="1311274" cy="1409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40</xdr:row>
          <xdr:rowOff>19050</xdr:rowOff>
        </xdr:from>
        <xdr:to>
          <xdr:col>4</xdr:col>
          <xdr:colOff>352425</xdr:colOff>
          <xdr:row>40</xdr:row>
          <xdr:rowOff>171450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6600"/>
            </a:solidFill>
            <a:ln>
              <a:noFill/>
            </a:ln>
            <a:extLs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Mesmo que representante legal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40</xdr:row>
          <xdr:rowOff>19050</xdr:rowOff>
        </xdr:from>
        <xdr:to>
          <xdr:col>8</xdr:col>
          <xdr:colOff>352425</xdr:colOff>
          <xdr:row>40</xdr:row>
          <xdr:rowOff>171450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6600">
                <a:alpha val="94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Mesmo que a pessoa de certificação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333375</xdr:colOff>
      <xdr:row>1</xdr:row>
      <xdr:rowOff>76200</xdr:rowOff>
    </xdr:from>
    <xdr:to>
      <xdr:col>1</xdr:col>
      <xdr:colOff>1285875</xdr:colOff>
      <xdr:row>5</xdr:row>
      <xdr:rowOff>147696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266700"/>
          <a:ext cx="952500" cy="10239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642937</xdr:colOff>
      <xdr:row>0</xdr:row>
      <xdr:rowOff>178593</xdr:rowOff>
    </xdr:from>
    <xdr:to>
      <xdr:col>1</xdr:col>
      <xdr:colOff>1964531</xdr:colOff>
      <xdr:row>7</xdr:row>
      <xdr:rowOff>75388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343" y="178593"/>
          <a:ext cx="1321594" cy="14207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166688</xdr:rowOff>
    </xdr:from>
    <xdr:to>
      <xdr:col>1</xdr:col>
      <xdr:colOff>1835149</xdr:colOff>
      <xdr:row>7</xdr:row>
      <xdr:rowOff>52388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344" y="166688"/>
          <a:ext cx="1311274" cy="1409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375974</xdr:colOff>
      <xdr:row>0</xdr:row>
      <xdr:rowOff>33868</xdr:rowOff>
    </xdr:from>
    <xdr:to>
      <xdr:col>1</xdr:col>
      <xdr:colOff>1738312</xdr:colOff>
      <xdr:row>9</xdr:row>
      <xdr:rowOff>80760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443" y="33868"/>
          <a:ext cx="1362338" cy="176139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A25CD75-F985-4ECD-BFBC-7F1837248D92}" name="Tabela10" displayName="Tabela10" ref="B3:J14" totalsRowShown="0" headerRowDxfId="78" dataDxfId="77" tableBorderDxfId="76">
  <autoFilter ref="B3:J14" xr:uid="{6A25CD75-F985-4ECD-BFBC-7F1837248D92}"/>
  <tableColumns count="9">
    <tableColumn id="1" xr3:uid="{4EC8C7D7-8520-44E8-829C-D02AA7BF6BB0}" name="Nome" dataDxfId="75"/>
    <tableColumn id="2" xr3:uid="{76F8ED89-CA8F-46EE-A336-6FA8196131B2}" name="Cidade" dataDxfId="74"/>
    <tableColumn id="3" xr3:uid="{0F15EE8E-A23F-4B1A-87B5-C96093D4A246}" name="Estado " dataDxfId="73"/>
    <tableColumn id="4" xr3:uid="{6E0E004B-3B68-4E57-908A-7F624607D3E7}" name="País" dataDxfId="72"/>
    <tableColumn id="5" xr3:uid="{C23A29EC-7690-4A09-9881-F9D720CAA196}" name="Telefone" dataDxfId="71"/>
    <tableColumn id="6" xr3:uid="{A11606C7-02CD-4373-81BD-39902ACA9873}" name="E-mail" dataDxfId="70"/>
    <tableColumn id="7" xr3:uid="{4C55D44A-C982-46CB-B7A1-2F754BE59CCC}" name="Longitude" dataDxfId="69"/>
    <tableColumn id="8" xr3:uid="{F719CDA0-B6C2-4EE5-B586-54E2A709BD14}" name="Latitude" dataDxfId="68"/>
    <tableColumn id="9" xr3:uid="{B557FA75-3BD7-4157-948A-A1461983347B}" name="Produtos" dataDxfId="67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27E3DA6-57C1-4F27-A3CC-EA845BF1BADF}" name="Tabela3" displayName="Tabela3" ref="B15:J22" totalsRowShown="0" headerRowDxfId="66" dataDxfId="65" tableBorderDxfId="64">
  <autoFilter ref="B15:J22" xr:uid="{327E3DA6-57C1-4F27-A3CC-EA845BF1BADF}"/>
  <tableColumns count="9">
    <tableColumn id="1" xr3:uid="{835D51A2-A82A-4474-9AA7-7548DF4C67FA}" name="PROPRIEDADE" dataDxfId="63">
      <calculatedColumnFormula>B4</calculatedColumnFormula>
    </tableColumn>
    <tableColumn id="2" xr3:uid="{2DEE1EF9-D643-46BD-A52C-C6DBBD080492}" name="CADASTRO AMBIENTAL RURAL (CAR)" dataDxfId="62">
      <calculatedColumnFormula>C4</calculatedColumnFormula>
    </tableColumn>
    <tableColumn id="3" xr3:uid="{B30D3CE0-AAED-434A-A738-DFAFCC4EA390}" name="Nº DE FUNCIONÁRIOS MASCULINOS" dataDxfId="61"/>
    <tableColumn id="4" xr3:uid="{4509309E-4810-4F5E-966F-E0D87974E6D8}" name="Nº DE FUNCIONÁRIOS FEMININOS" dataDxfId="60"/>
    <tableColumn id="5" xr3:uid="{8213E27B-9EF0-4E7B-9FE6-15AE1A164C66}" name="Nº DE RESIDÊNCIAS" dataDxfId="59"/>
    <tableColumn id="6" xr3:uid="{8E033F52-37BC-40BF-AE06-33484DD5367D}" name="Nº DE ALOJAMENTOS" dataDxfId="58"/>
    <tableColumn id="7" xr3:uid="{515D17B6-BD5C-44BF-A890-4D6EC8D93275}" name="Nº DE KIT DE PRIMEIROS SOCORROS" dataDxfId="57"/>
    <tableColumn id="8" xr3:uid="{561D2570-C211-40BD-AE9A-894C01A8C948}" name="RESPONSÁVEL POR SAÚDE E SEGURANÇA" dataDxfId="56"/>
    <tableColumn id="9" xr3:uid="{8120D3AA-D919-49CC-82DE-ADE5F385F68C}" name="REGISTRO DO RESPONSÁVEL POR SAÚDE E SEGURANÇA" dataDxfId="55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CC93B0C-9ED9-4454-8379-538838931AB6}" name="Tabela4" displayName="Tabela4" ref="B48:D51" totalsRowShown="0" headerRowDxfId="54" dataDxfId="53">
  <autoFilter ref="B48:D51" xr:uid="{4CC93B0C-9ED9-4454-8379-538838931AB6}"/>
  <tableColumns count="3">
    <tableColumn id="1" xr3:uid="{76C17AD4-2F89-4787-BE08-125C1D1C8417}" name="SUBCONTRATADO" dataDxfId="52"/>
    <tableColumn id="2" xr3:uid="{E0C6A1DA-65CF-4279-B5EE-6B7D4241AFCF}" name="IDENTIFICAÇÃO DO SUBCONTRATADO CNPJ/CPF" dataDxfId="51"/>
    <tableColumn id="3" xr3:uid="{BF2283AB-E62D-4C6E-990E-5396EDCD2E2B}" name="ATIVIDADES EXERCIDAS DO SUBCONTRATADO" dataDxfId="50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0B432BD-DC15-4471-ADF0-A9F840B4F2E7}" name="Tabela5" displayName="Tabela5" ref="B54:D59" totalsRowShown="0" headerRowDxfId="49" dataDxfId="48">
  <autoFilter ref="B54:D59" xr:uid="{90B432BD-DC15-4471-ADF0-A9F840B4F2E7}"/>
  <tableColumns count="3">
    <tableColumn id="1" xr3:uid="{98330AD9-8851-404C-AA49-A4BC9B9AE981}" name="CONSUMO ENERGÉTICO (ANUAL)" dataDxfId="47"/>
    <tableColumn id="2" xr3:uid="{16435DC1-9DA7-4AF5-8EB7-1DE1601BC68B}" name="ANO ANTERIOR_x000a_(OU DESDE ASSINATURA DO CONTRATO COM OC) " dataDxfId="46"/>
    <tableColumn id="3" xr3:uid="{1DA7558B-1152-4DD9-AF4B-C4E5BA47B228}" name="ANO ATUAL" dataDxfId="45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D63C34E-6761-4177-BAFD-A187F2436829}" name="Tabela37" displayName="Tabela37" ref="B26:N33" totalsRowShown="0" headerRowDxfId="44" dataDxfId="43">
  <autoFilter ref="B26:N33" xr:uid="{4D63C34E-6761-4177-BAFD-A187F2436829}"/>
  <tableColumns count="13">
    <tableColumn id="1" xr3:uid="{94F2F2C7-FA9F-4983-86F6-D7E1C22E7341}" name="PROPRIEDADE" dataDxfId="42">
      <calculatedColumnFormula>B16</calculatedColumnFormula>
    </tableColumn>
    <tableColumn id="2" xr3:uid="{0C4EA632-F551-45BF-9150-3676D85D8F6F}" name="Nº DE TALHÕES" dataDxfId="41"/>
    <tableColumn id="3" xr3:uid="{CD43CFDF-6F72-411D-AC5A-382B13AE5CA6}" name="ÁREA TOTAL DA PROPRIEDADE (ha)" dataDxfId="40"/>
    <tableColumn id="4" xr3:uid="{E8C192CC-76E3-4928-9147-07D51471B119}" name="ÁREA DE PRODUTO CERTIFICADO (ha)" dataDxfId="39"/>
    <tableColumn id="5" xr3:uid="{BDF927A9-B49B-4310-8559-D3610B31D5FA}" name="ÁREA PODADA_x000a_(ha)" dataDxfId="38"/>
    <tableColumn id="6" xr3:uid="{C6ADE65E-9E79-4AAC-BEA5-84ABCCB07D86}" name="ÁREA PRODUTIVA ATUAL_x000a_(ÁREA DE PRODUTO CERTIFICADO - ÁREA PODADA)" dataDxfId="37">
      <calculatedColumnFormula>Tabela37[[#This Row],[ÁREA DE PRODUTO CERTIFICADO (ha)]]-Tabela37[[#This Row],[ÁREA PODADA
(ha)]]</calculatedColumnFormula>
    </tableColumn>
    <tableColumn id="7" xr3:uid="{0067EFDB-EBD3-4A96-93CF-C78CC7A83411}" name="ÁREA IRRIGADA _x000a_(ha)" dataDxfId="36"/>
    <tableColumn id="8" xr3:uid="{1ED4AAD1-BA39-46FA-A30C-C381E1568EBF}" name="COLHEITA ESTIMADA_x000a_ (KGS / HASTES)" dataDxfId="35"/>
    <tableColumn id="11" xr3:uid="{333FB048-995C-4887-9BE8-DD63870AEF18}" name="COLHEITA REALIZADA_x000a_ (KGS / HASTES)" dataDxfId="34"/>
    <tableColumn id="12" xr3:uid="{69E268B3-E085-4D34-A1AE-3C182F84D2EB}" name="MÉDIA PRODUTIVA PARA O ANO VIGENTE (COLHEITA ESTIMADA/ÁREA PRODUTIVA ATUAL)" dataDxfId="33">
      <calculatedColumnFormula>Tabela37[[#This Row],[COLHEITA ESTIMADA
 (KGS / HASTES)]]/Tabela37[[#This Row],[ÁREA PRODUTIVA ATUAL
(ÁREA DE PRODUTO CERTIFICADO - ÁREA PODADA)]]</calculatedColumnFormula>
    </tableColumn>
    <tableColumn id="13" xr3:uid="{9B29F281-A353-4AA4-B552-949D456AC1F0}" name="MÉDIA PRODUTIVA GERAL _x000a_(COLHEITA REAL / ÁREA DE PRODUTO CERTIFICADO" dataDxfId="32">
      <calculatedColumnFormula>Tabela37[[#This Row],[COLHEITA REALIZADA
 (KGS / HASTES)]]/Tabela37[[#This Row],[ÁREA DE PRODUTO CERTIFICADO (ha)]]</calculatedColumnFormula>
    </tableColumn>
    <tableColumn id="14" xr3:uid="{3806B3F1-635F-4C94-B2B6-409698DAE2D5}" name="RESPONSÁVEL TÉCNICO AGRONÔMICO/AGRÍCOLA " dataDxfId="31"/>
    <tableColumn id="15" xr3:uid="{EB63BB79-9D42-4E14-8A7F-19EDFB317C11}" name="REGISTRO DO RESPONSÁVEL TÉCNICO AGRONÔMICO/AGRÍCOLA" dataDxfId="30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86DBAE2-49FC-45F0-A4D2-0C936CF3E68A}" name="Tabela7" displayName="Tabela7" ref="B63:C68" totalsRowShown="0" headerRowDxfId="29" dataDxfId="28" tableBorderDxfId="27">
  <autoFilter ref="B63:C68" xr:uid="{E86DBAE2-49FC-45F0-A4D2-0C936CF3E68A}"/>
  <tableColumns count="2">
    <tableColumn id="1" xr3:uid="{CB05D25B-21B1-4A9C-B0DA-E22BC4206C90}" name="INFORMAÇÕES" dataDxfId="26"/>
    <tableColumn id="2" xr3:uid="{4D1494C8-403B-4215-93A4-51B9B56F0E9D}" name="RESPOSTA" dataDxfId="25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A82364B-56D6-4C2B-86E1-EC70D39FF6CE}" name="Tabela379" displayName="Tabela379" ref="B3:G11" totalsRowShown="0" headerRowDxfId="24" dataDxfId="23" tableBorderDxfId="22">
  <autoFilter ref="B3:G11" xr:uid="{DA82364B-56D6-4C2B-86E1-EC70D39FF6CE}"/>
  <tableColumns count="6">
    <tableColumn id="1" xr3:uid="{A87B3149-39CD-4B3A-BE16-78F05749D2A8}" name="PROPRIEDADE" dataDxfId="21">
      <calculatedColumnFormula>#REF!</calculatedColumnFormula>
    </tableColumn>
    <tableColumn id="2" xr3:uid="{6C99F7ED-3F72-42B0-87D4-C20847C8F0A9}" name="CADASTRO AMBIENTAL RURAL (CAR)" dataDxfId="20"/>
    <tableColumn id="3" xr3:uid="{4312E13D-B998-4701-92F9-9926A350FA7F}" name="POSSUI PRODUÇÃO?" dataDxfId="19"/>
    <tableColumn id="4" xr3:uid="{8BBB39BB-357C-42BA-97AC-679AD358B9D1}" name="REALIZA PROCESSAMENTO?" dataDxfId="18"/>
    <tableColumn id="5" xr3:uid="{BB0FC34B-62A8-4772-9AD5-7E4662425F44}" name="REALIZA ARMAZENAMENTO?" dataDxfId="17"/>
    <tableColumn id="6" xr3:uid="{0F0E8ECA-BBB1-4965-854A-464102B990E5}" name="REALIZA COMERCIALIZAÇÃO?" dataDxfId="16">
      <calculatedColumnFormula>Tabela379[[#This Row],[REALIZA PROCESSAMENTO?]]-Tabela379[[#This Row],[REALIZA ARMAZENAMENTO?]]</calculatedColumnFormula>
    </tableColumn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C975F39-6701-4B5A-8833-9969006B006A}" name="Tabela3710" displayName="Tabela3710" ref="B37:H44" totalsRowShown="0" headerRowDxfId="15" dataDxfId="14">
  <autoFilter ref="B37:H44" xr:uid="{EC975F39-6701-4B5A-8833-9969006B006A}"/>
  <tableColumns count="7">
    <tableColumn id="1" xr3:uid="{55B34316-753D-4BC5-A972-530C44C81803}" name="PROPRIEDADE" dataDxfId="13">
      <calculatedColumnFormula>B27</calculatedColumnFormula>
    </tableColumn>
    <tableColumn id="2" xr3:uid="{A2A92AEB-D909-4765-8458-5AB382C713E7}" name="CADASTRO AMBIENTAL RURAL (CAR)" dataDxfId="12">
      <calculatedColumnFormula>C16</calculatedColumnFormula>
    </tableColumn>
    <tableColumn id="3" xr3:uid="{A5E50FF1-EEA9-447D-80CC-4DB669748D43}" name="MATRÍCULA DO IMÓVEL (REGISTRO DE CARTÓRIO)" dataDxfId="11">
      <calculatedColumnFormula>D27</calculatedColumnFormula>
    </tableColumn>
    <tableColumn id="4" xr3:uid="{F667BC98-25EB-400C-8C3B-82492E9839F1}" name="ÁREA TOTAL DA PROPRIEDADE (ha)" dataDxfId="10"/>
    <tableColumn id="5" xr3:uid="{9C5AEF01-0D5F-43DF-83D8-BF3477F377F9}" name="ÁREA DE RESERVA LEGAL (ha)" dataDxfId="9"/>
    <tableColumn id="6" xr3:uid="{9DCDDCA3-639F-409F-9624-36CA0A9D8A4B}" name="ÁREA DE PRESERVAÇÃO PERMANENTE (ha)" dataDxfId="8">
      <calculatedColumnFormula>Tabela3710[[#This Row],[ÁREA TOTAL DA PROPRIEDADE (ha)]]-Tabela3710[[#This Row],[ÁREA DE RESERVA LEGAL (ha)]]</calculatedColumnFormula>
    </tableColumn>
    <tableColumn id="7" xr3:uid="{612F0AFB-890A-4BA8-A1FD-C41BBB622C5C}" name="ÁREAS DE COMPENSAÇÃO" dataDxfId="7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EB7D0EE-DDAB-43F3-9687-CCA355E74C04}" name="Tabela13" displayName="Tabela13" ref="B3:D8" totalsRowShown="0" headerRowDxfId="6" dataDxfId="4" headerRowBorderDxfId="5" tableBorderDxfId="3">
  <autoFilter ref="B3:D8" xr:uid="{3EB7D0EE-DDAB-43F3-9687-CCA355E74C04}"/>
  <tableColumns count="3">
    <tableColumn id="1" xr3:uid="{9E649A62-ECAE-4DC7-8C30-E6F61EC2AEDA}" name="DOCUMENTO" dataDxfId="2"/>
    <tableColumn id="2" xr3:uid="{3C3DD7CA-0193-4AF8-AB28-AEDF67FECDB0}" name="INFORMAÇÕES" dataDxfId="1"/>
    <tableColumn id="3" xr3:uid="{BA4D29EB-394B-4E81-BD0F-8578EFE21886}" name="ITEM DO CHECK-LIST CORRESPONDENT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2.xml"/><Relationship Id="rId2" Type="http://schemas.openxmlformats.org/officeDocument/2006/relationships/hyperlink" Target="https://www.savassiagronegocio.com.br/file/download/FORM-109%20-%20SOL%20M%C3%93D%20REM%20INSP%20GLOBAL%20-%20REV00.docx" TargetMode="External"/><Relationship Id="rId1" Type="http://schemas.openxmlformats.org/officeDocument/2006/relationships/hyperlink" Target="https://www.savassiagronegocio.com.br/file/download/FORM-109%20-%20SOL%20M%C3%93D%20REM%20INSP%20GLOBAL%20-%20REV00.docx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database.globalgap.org/globalgap/search/SearchMain.faces?init=1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560CF-9E19-4A28-A90B-E146CB40E967}">
  <sheetPr codeName="Planilha1"/>
  <dimension ref="B2:I21"/>
  <sheetViews>
    <sheetView showGridLines="0" tabSelected="1" showRuler="0" topLeftCell="A10" zoomScale="85" zoomScaleNormal="85" zoomScaleSheetLayoutView="90" zoomScalePageLayoutView="67" workbookViewId="0">
      <selection activeCell="B19" sqref="B19:I19"/>
    </sheetView>
  </sheetViews>
  <sheetFormatPr defaultColWidth="9.140625" defaultRowHeight="15" x14ac:dyDescent="0.25"/>
  <cols>
    <col min="1" max="1" width="2" style="25" customWidth="1"/>
    <col min="2" max="2" width="1.42578125" style="25" customWidth="1"/>
    <col min="3" max="4" width="9.140625" style="25"/>
    <col min="5" max="5" width="12.7109375" style="25" customWidth="1"/>
    <col min="6" max="6" width="20.42578125" style="25" customWidth="1"/>
    <col min="7" max="7" width="14.140625" style="25" customWidth="1"/>
    <col min="8" max="8" width="13" style="25" customWidth="1"/>
    <col min="9" max="9" width="15" style="25" customWidth="1"/>
    <col min="10" max="16384" width="9.140625" style="25"/>
  </cols>
  <sheetData>
    <row r="2" spans="2:9" x14ac:dyDescent="0.25">
      <c r="B2" s="64"/>
      <c r="C2" s="64"/>
      <c r="D2" s="64"/>
      <c r="E2" s="64"/>
      <c r="F2" s="64"/>
      <c r="G2" s="64"/>
      <c r="H2" s="64"/>
      <c r="I2" s="64"/>
    </row>
    <row r="3" spans="2:9" ht="15" customHeight="1" x14ac:dyDescent="0.25">
      <c r="B3" s="71"/>
      <c r="C3" s="71"/>
      <c r="D3" s="71"/>
      <c r="E3" s="70" t="s">
        <v>131</v>
      </c>
      <c r="F3" s="70"/>
      <c r="G3" s="70"/>
      <c r="H3" s="70"/>
      <c r="I3" s="70"/>
    </row>
    <row r="4" spans="2:9" ht="15" customHeight="1" x14ac:dyDescent="0.25">
      <c r="B4" s="71"/>
      <c r="C4" s="71"/>
      <c r="D4" s="71"/>
      <c r="E4" s="70"/>
      <c r="F4" s="70"/>
      <c r="G4" s="70"/>
      <c r="H4" s="70"/>
      <c r="I4" s="70"/>
    </row>
    <row r="5" spans="2:9" ht="15" customHeight="1" x14ac:dyDescent="0.25">
      <c r="B5" s="71"/>
      <c r="C5" s="71"/>
      <c r="D5" s="71"/>
      <c r="E5" s="70"/>
      <c r="F5" s="70"/>
      <c r="G5" s="70"/>
      <c r="H5" s="70"/>
      <c r="I5" s="70"/>
    </row>
    <row r="6" spans="2:9" x14ac:dyDescent="0.25">
      <c r="B6" s="71"/>
      <c r="C6" s="71"/>
      <c r="D6" s="71"/>
      <c r="E6" s="41" t="s">
        <v>122</v>
      </c>
      <c r="F6" s="41" t="s">
        <v>123</v>
      </c>
      <c r="G6" s="41" t="s">
        <v>124</v>
      </c>
      <c r="H6" s="65" t="s">
        <v>125</v>
      </c>
      <c r="I6" s="65"/>
    </row>
    <row r="7" spans="2:9" x14ac:dyDescent="0.25">
      <c r="B7" s="71"/>
      <c r="C7" s="71"/>
      <c r="D7" s="71"/>
      <c r="E7" s="42" t="s">
        <v>132</v>
      </c>
      <c r="F7" s="43" t="s">
        <v>229</v>
      </c>
      <c r="G7" s="44">
        <v>45194</v>
      </c>
      <c r="H7" s="66" t="s">
        <v>126</v>
      </c>
      <c r="I7" s="66"/>
    </row>
    <row r="8" spans="2:9" ht="15.75" customHeight="1" x14ac:dyDescent="0.25">
      <c r="B8" s="71"/>
      <c r="C8" s="71"/>
      <c r="D8" s="71"/>
      <c r="E8" s="42" t="s">
        <v>127</v>
      </c>
      <c r="F8" s="45" t="s">
        <v>128</v>
      </c>
      <c r="G8" s="42" t="s">
        <v>129</v>
      </c>
      <c r="H8" s="67" t="s">
        <v>130</v>
      </c>
      <c r="I8" s="67"/>
    </row>
    <row r="9" spans="2:9" ht="15.75" customHeight="1" x14ac:dyDescent="0.25">
      <c r="B9" s="72"/>
      <c r="C9" s="72"/>
      <c r="D9" s="72"/>
      <c r="E9" s="72"/>
      <c r="F9" s="72"/>
      <c r="G9" s="72"/>
      <c r="H9" s="72"/>
      <c r="I9" s="72"/>
    </row>
    <row r="10" spans="2:9" ht="15" customHeight="1" x14ac:dyDescent="0.25">
      <c r="B10" s="73" t="s">
        <v>116</v>
      </c>
      <c r="C10" s="73"/>
      <c r="D10" s="73"/>
      <c r="E10" s="73"/>
      <c r="F10" s="73"/>
      <c r="G10" s="73"/>
      <c r="H10" s="73"/>
      <c r="I10" s="73"/>
    </row>
    <row r="11" spans="2:9" x14ac:dyDescent="0.25">
      <c r="B11" s="73"/>
      <c r="C11" s="73"/>
      <c r="D11" s="73"/>
      <c r="E11" s="73"/>
      <c r="F11" s="73"/>
      <c r="G11" s="73"/>
      <c r="H11" s="73"/>
      <c r="I11" s="73"/>
    </row>
    <row r="12" spans="2:9" x14ac:dyDescent="0.25">
      <c r="B12" s="73"/>
      <c r="C12" s="73"/>
      <c r="D12" s="73"/>
      <c r="E12" s="73"/>
      <c r="F12" s="73"/>
      <c r="G12" s="73"/>
      <c r="H12" s="73"/>
      <c r="I12" s="73"/>
    </row>
    <row r="13" spans="2:9" ht="15" customHeight="1" x14ac:dyDescent="0.25">
      <c r="B13" s="68" t="s">
        <v>173</v>
      </c>
      <c r="C13" s="68"/>
      <c r="D13" s="68"/>
      <c r="E13" s="68"/>
      <c r="F13" s="68"/>
      <c r="G13" s="68"/>
      <c r="H13" s="68"/>
      <c r="I13" s="68"/>
    </row>
    <row r="14" spans="2:9" ht="15" customHeight="1" x14ac:dyDescent="0.25">
      <c r="B14" s="68"/>
      <c r="C14" s="68"/>
      <c r="D14" s="68"/>
      <c r="E14" s="68"/>
      <c r="F14" s="68"/>
      <c r="G14" s="68"/>
      <c r="H14" s="68"/>
      <c r="I14" s="68"/>
    </row>
    <row r="15" spans="2:9" x14ac:dyDescent="0.25">
      <c r="B15" s="68"/>
      <c r="C15" s="68"/>
      <c r="D15" s="68"/>
      <c r="E15" s="68"/>
      <c r="F15" s="68"/>
      <c r="G15" s="68"/>
      <c r="H15" s="68"/>
      <c r="I15" s="68"/>
    </row>
    <row r="16" spans="2:9" x14ac:dyDescent="0.25">
      <c r="B16" s="68"/>
      <c r="C16" s="68"/>
      <c r="D16" s="68"/>
      <c r="E16" s="68"/>
      <c r="F16" s="68"/>
      <c r="G16" s="68"/>
      <c r="H16" s="68"/>
      <c r="I16" s="68"/>
    </row>
    <row r="17" spans="2:9" ht="39.75" customHeight="1" x14ac:dyDescent="0.25">
      <c r="B17" s="69" t="s">
        <v>114</v>
      </c>
      <c r="C17" s="69"/>
      <c r="D17" s="69"/>
      <c r="E17" s="69"/>
      <c r="F17" s="69"/>
      <c r="G17" s="69"/>
      <c r="H17" s="69"/>
      <c r="I17" s="69"/>
    </row>
    <row r="18" spans="2:9" ht="63.75" customHeight="1" x14ac:dyDescent="0.25">
      <c r="B18" s="59" t="s">
        <v>115</v>
      </c>
      <c r="C18" s="59"/>
      <c r="D18" s="59"/>
      <c r="E18" s="59"/>
      <c r="F18" s="59"/>
      <c r="G18" s="59"/>
      <c r="H18" s="59"/>
      <c r="I18" s="59"/>
    </row>
    <row r="19" spans="2:9" ht="106.5" customHeight="1" x14ac:dyDescent="0.25">
      <c r="B19" s="59" t="s">
        <v>246</v>
      </c>
      <c r="C19" s="59"/>
      <c r="D19" s="59"/>
      <c r="E19" s="59"/>
      <c r="F19" s="59"/>
      <c r="G19" s="59"/>
      <c r="H19" s="59"/>
      <c r="I19" s="59"/>
    </row>
    <row r="20" spans="2:9" ht="36" customHeight="1" x14ac:dyDescent="0.25">
      <c r="B20" s="63"/>
      <c r="C20" s="63"/>
      <c r="D20" s="63"/>
      <c r="E20" s="63"/>
      <c r="F20" s="63"/>
      <c r="G20" s="63"/>
      <c r="H20" s="63"/>
      <c r="I20" s="63"/>
    </row>
    <row r="21" spans="2:9" ht="206.25" customHeight="1" x14ac:dyDescent="0.25">
      <c r="B21" s="60" t="s">
        <v>220</v>
      </c>
      <c r="C21" s="61"/>
      <c r="D21" s="61"/>
      <c r="E21" s="61"/>
      <c r="F21" s="61"/>
      <c r="G21" s="61"/>
      <c r="H21" s="61"/>
      <c r="I21" s="62"/>
    </row>
  </sheetData>
  <sheetProtection algorithmName="SHA-512" hashValue="cWY1ybCP7uHACJAJD/4cU1+QbvFTSvV9gG/WEBhmE+6DhHsjz8FsM95oAFPur44TyTZV2+FoW7+xz244AEXTCQ==" saltValue="B9QHJfKc3fNqbo1IS2VLyw==" spinCount="100000" sheet="1" objects="1" scenarios="1"/>
  <mergeCells count="14">
    <mergeCell ref="B18:I18"/>
    <mergeCell ref="B21:I21"/>
    <mergeCell ref="B19:I19"/>
    <mergeCell ref="B20:I20"/>
    <mergeCell ref="B2:I2"/>
    <mergeCell ref="H6:I6"/>
    <mergeCell ref="H7:I7"/>
    <mergeCell ref="H8:I8"/>
    <mergeCell ref="B13:I16"/>
    <mergeCell ref="B17:I17"/>
    <mergeCell ref="E3:I5"/>
    <mergeCell ref="B3:D8"/>
    <mergeCell ref="B9:I9"/>
    <mergeCell ref="B10:I12"/>
  </mergeCells>
  <pageMargins left="0.25" right="0.25" top="0.75" bottom="0.75" header="0.3" footer="0.3"/>
  <pageSetup paperSize="9" orientation="portrait" horizontalDpi="4294967293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5B031-54E2-4EC9-A5CD-DB913E73EA53}">
  <sheetPr codeName="Planilha6"/>
  <dimension ref="B1:D8"/>
  <sheetViews>
    <sheetView showGridLines="0" workbookViewId="0">
      <selection activeCell="C7" sqref="C7"/>
    </sheetView>
  </sheetViews>
  <sheetFormatPr defaultRowHeight="15" x14ac:dyDescent="0.25"/>
  <cols>
    <col min="2" max="2" width="21.140625" bestFit="1" customWidth="1"/>
    <col min="3" max="3" width="77.140625" bestFit="1" customWidth="1"/>
    <col min="4" max="4" width="31.5703125" bestFit="1" customWidth="1"/>
  </cols>
  <sheetData>
    <row r="1" spans="2:4" ht="15.75" thickBot="1" x14ac:dyDescent="0.3"/>
    <row r="2" spans="2:4" ht="15.75" thickBot="1" x14ac:dyDescent="0.3">
      <c r="B2" s="218" t="s">
        <v>24</v>
      </c>
      <c r="C2" s="219"/>
      <c r="D2" s="220"/>
    </row>
    <row r="3" spans="2:4" ht="15.75" thickBot="1" x14ac:dyDescent="0.3">
      <c r="B3" s="3" t="s">
        <v>26</v>
      </c>
      <c r="C3" s="3" t="s">
        <v>27</v>
      </c>
      <c r="D3" s="3" t="s">
        <v>28</v>
      </c>
    </row>
    <row r="4" spans="2:4" x14ac:dyDescent="0.25">
      <c r="B4" s="2" t="s">
        <v>25</v>
      </c>
      <c r="C4" s="2" t="s">
        <v>30</v>
      </c>
      <c r="D4" s="2" t="s">
        <v>29</v>
      </c>
    </row>
    <row r="5" spans="2:4" x14ac:dyDescent="0.25">
      <c r="B5" s="2" t="s">
        <v>31</v>
      </c>
      <c r="C5" s="2" t="s">
        <v>33</v>
      </c>
      <c r="D5" s="2" t="s">
        <v>32</v>
      </c>
    </row>
    <row r="6" spans="2:4" x14ac:dyDescent="0.25">
      <c r="B6" s="2" t="s">
        <v>23</v>
      </c>
      <c r="C6" s="2" t="s">
        <v>34</v>
      </c>
      <c r="D6" s="2" t="s">
        <v>35</v>
      </c>
    </row>
    <row r="7" spans="2:4" x14ac:dyDescent="0.25">
      <c r="B7" s="2" t="s">
        <v>36</v>
      </c>
      <c r="C7" s="2" t="s">
        <v>37</v>
      </c>
      <c r="D7" s="2" t="s">
        <v>38</v>
      </c>
    </row>
    <row r="8" spans="2:4" x14ac:dyDescent="0.25">
      <c r="B8" s="2"/>
      <c r="C8" s="2"/>
      <c r="D8" s="2"/>
    </row>
  </sheetData>
  <mergeCells count="1">
    <mergeCell ref="B2:D2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CD922-E615-4536-9FF9-AD61BBE3633B}">
  <dimension ref="A1:I6"/>
  <sheetViews>
    <sheetView workbookViewId="0">
      <selection activeCell="C2" sqref="C2:C3"/>
    </sheetView>
  </sheetViews>
  <sheetFormatPr defaultRowHeight="15" x14ac:dyDescent="0.25"/>
  <cols>
    <col min="1" max="1" width="30" bestFit="1" customWidth="1"/>
    <col min="2" max="2" width="33.28515625" bestFit="1" customWidth="1"/>
    <col min="4" max="4" width="9.28515625" bestFit="1" customWidth="1"/>
    <col min="5" max="5" width="11.140625" bestFit="1" customWidth="1"/>
    <col min="7" max="7" width="23.140625" bestFit="1" customWidth="1"/>
    <col min="8" max="8" width="16.140625" bestFit="1" customWidth="1"/>
    <col min="9" max="9" width="20.85546875" bestFit="1" customWidth="1"/>
  </cols>
  <sheetData>
    <row r="1" spans="1:9" x14ac:dyDescent="0.25">
      <c r="A1" t="s">
        <v>171</v>
      </c>
      <c r="B1" t="s">
        <v>172</v>
      </c>
      <c r="C1" t="s">
        <v>174</v>
      </c>
      <c r="D1" t="s">
        <v>160</v>
      </c>
      <c r="E1" t="s">
        <v>163</v>
      </c>
      <c r="F1" t="s">
        <v>176</v>
      </c>
      <c r="G1" t="s">
        <v>192</v>
      </c>
      <c r="H1" t="s">
        <v>101</v>
      </c>
      <c r="I1" t="s">
        <v>204</v>
      </c>
    </row>
    <row r="2" spans="1:9" x14ac:dyDescent="0.25">
      <c r="A2" t="s">
        <v>168</v>
      </c>
      <c r="B2" t="s">
        <v>208</v>
      </c>
      <c r="C2" t="s">
        <v>137</v>
      </c>
      <c r="D2" t="s">
        <v>161</v>
      </c>
      <c r="E2" t="s">
        <v>164</v>
      </c>
      <c r="F2" t="s">
        <v>223</v>
      </c>
      <c r="G2" t="s">
        <v>194</v>
      </c>
      <c r="H2" t="s">
        <v>200</v>
      </c>
      <c r="I2" t="s">
        <v>202</v>
      </c>
    </row>
    <row r="3" spans="1:9" x14ac:dyDescent="0.25">
      <c r="A3" t="s">
        <v>169</v>
      </c>
      <c r="B3" t="s">
        <v>209</v>
      </c>
      <c r="C3" t="s">
        <v>112</v>
      </c>
      <c r="D3" t="s">
        <v>162</v>
      </c>
      <c r="E3" t="s">
        <v>165</v>
      </c>
      <c r="G3" t="s">
        <v>195</v>
      </c>
      <c r="H3" t="s">
        <v>134</v>
      </c>
      <c r="I3" t="s">
        <v>203</v>
      </c>
    </row>
    <row r="4" spans="1:9" x14ac:dyDescent="0.25">
      <c r="B4" t="s">
        <v>210</v>
      </c>
      <c r="G4" t="s">
        <v>126</v>
      </c>
    </row>
    <row r="5" spans="1:9" x14ac:dyDescent="0.25">
      <c r="B5" t="s">
        <v>211</v>
      </c>
    </row>
    <row r="6" spans="1:9" x14ac:dyDescent="0.25">
      <c r="B6" t="s">
        <v>212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2FC5B-106A-48BD-810D-3B3FB0B7CFC0}">
  <sheetPr codeName="Planilha3">
    <pageSetUpPr autoPageBreaks="0"/>
  </sheetPr>
  <dimension ref="B2:K71"/>
  <sheetViews>
    <sheetView showGridLines="0" zoomScale="90" zoomScaleNormal="90" workbookViewId="0">
      <selection activeCell="L9" sqref="L9"/>
    </sheetView>
  </sheetViews>
  <sheetFormatPr defaultColWidth="9.140625" defaultRowHeight="15" x14ac:dyDescent="0.25"/>
  <cols>
    <col min="1" max="1" width="1.85546875" style="25" customWidth="1"/>
    <col min="2" max="2" width="25.140625" style="25" bestFit="1" customWidth="1"/>
    <col min="3" max="3" width="11.28515625" style="25" customWidth="1"/>
    <col min="4" max="4" width="12.140625" style="25" customWidth="1"/>
    <col min="5" max="5" width="15.42578125" style="25" customWidth="1"/>
    <col min="6" max="6" width="10.140625" style="25" customWidth="1"/>
    <col min="7" max="7" width="5" style="25" customWidth="1"/>
    <col min="8" max="8" width="10.28515625" style="25" customWidth="1"/>
    <col min="9" max="9" width="14.42578125" style="25" customWidth="1"/>
    <col min="10" max="16384" width="9.140625" style="25"/>
  </cols>
  <sheetData>
    <row r="2" spans="2:11" x14ac:dyDescent="0.25">
      <c r="B2" s="64"/>
      <c r="C2" s="64"/>
      <c r="D2" s="64"/>
      <c r="E2" s="64"/>
      <c r="F2" s="64"/>
      <c r="G2" s="64"/>
      <c r="H2" s="64"/>
      <c r="I2" s="64"/>
    </row>
    <row r="3" spans="2:11" ht="30" customHeight="1" x14ac:dyDescent="0.25">
      <c r="B3" s="147"/>
      <c r="C3" s="138" t="s">
        <v>224</v>
      </c>
      <c r="D3" s="138"/>
      <c r="E3" s="138"/>
      <c r="F3" s="138"/>
      <c r="G3" s="138"/>
      <c r="H3" s="138"/>
      <c r="I3" s="138"/>
    </row>
    <row r="4" spans="2:11" x14ac:dyDescent="0.25">
      <c r="B4" s="148"/>
      <c r="C4" s="46" t="s">
        <v>122</v>
      </c>
      <c r="D4" s="139" t="s">
        <v>123</v>
      </c>
      <c r="E4" s="139"/>
      <c r="F4" s="144" t="s">
        <v>124</v>
      </c>
      <c r="G4" s="145"/>
      <c r="H4" s="144" t="s">
        <v>125</v>
      </c>
      <c r="I4" s="145"/>
    </row>
    <row r="5" spans="2:11" x14ac:dyDescent="0.25">
      <c r="B5" s="148"/>
      <c r="C5" s="42" t="s">
        <v>132</v>
      </c>
      <c r="D5" s="140" t="s">
        <v>229</v>
      </c>
      <c r="E5" s="141"/>
      <c r="F5" s="146">
        <f>Orientações!G7</f>
        <v>45194</v>
      </c>
      <c r="G5" s="143"/>
      <c r="H5" s="142" t="s">
        <v>126</v>
      </c>
      <c r="I5" s="143"/>
    </row>
    <row r="6" spans="2:11" x14ac:dyDescent="0.25">
      <c r="B6" s="149"/>
      <c r="C6" s="42" t="s">
        <v>127</v>
      </c>
      <c r="D6" s="142" t="s">
        <v>128</v>
      </c>
      <c r="E6" s="143"/>
      <c r="F6" s="142" t="s">
        <v>129</v>
      </c>
      <c r="G6" s="143"/>
      <c r="H6" s="142" t="s">
        <v>130</v>
      </c>
      <c r="I6" s="143"/>
    </row>
    <row r="7" spans="2:11" ht="15.75" customHeight="1" x14ac:dyDescent="0.25"/>
    <row r="8" spans="2:11" x14ac:dyDescent="0.25">
      <c r="B8" s="87" t="s">
        <v>0</v>
      </c>
      <c r="C8" s="87"/>
      <c r="D8" s="87"/>
      <c r="E8" s="87"/>
      <c r="F8" s="87"/>
      <c r="G8" s="87"/>
      <c r="H8" s="87"/>
      <c r="I8" s="87"/>
      <c r="J8" s="26"/>
      <c r="K8" s="26"/>
    </row>
    <row r="9" spans="2:11" ht="29.25" customHeight="1" x14ac:dyDescent="0.25">
      <c r="B9" s="131" t="s">
        <v>1</v>
      </c>
      <c r="C9" s="131"/>
      <c r="D9" s="131"/>
      <c r="E9" s="131"/>
      <c r="F9" s="131"/>
      <c r="G9" s="131"/>
      <c r="H9" s="131"/>
      <c r="I9" s="131"/>
      <c r="J9" s="27"/>
      <c r="K9" s="27"/>
    </row>
    <row r="10" spans="2:11" x14ac:dyDescent="0.25">
      <c r="B10" s="21" t="s">
        <v>2</v>
      </c>
      <c r="C10" s="86"/>
      <c r="D10" s="86"/>
      <c r="E10" s="86"/>
      <c r="F10" s="86"/>
      <c r="G10" s="86"/>
      <c r="H10" s="86"/>
      <c r="I10" s="86"/>
    </row>
    <row r="11" spans="2:11" x14ac:dyDescent="0.25">
      <c r="B11" s="21" t="s">
        <v>3</v>
      </c>
      <c r="C11" s="86"/>
      <c r="D11" s="86"/>
      <c r="E11" s="86"/>
      <c r="F11" s="86"/>
      <c r="G11" s="86"/>
      <c r="H11" s="86"/>
      <c r="I11" s="86"/>
    </row>
    <row r="12" spans="2:11" s="28" customFormat="1" ht="27" customHeight="1" x14ac:dyDescent="0.25">
      <c r="B12" s="22" t="s">
        <v>4</v>
      </c>
      <c r="C12" s="92"/>
      <c r="D12" s="92"/>
      <c r="E12" s="23" t="s">
        <v>117</v>
      </c>
      <c r="F12" s="92" t="s">
        <v>5</v>
      </c>
      <c r="G12" s="92"/>
      <c r="H12" s="23" t="s">
        <v>95</v>
      </c>
      <c r="I12" s="19"/>
    </row>
    <row r="13" spans="2:11" s="28" customFormat="1" ht="6.75" customHeight="1" x14ac:dyDescent="0.25">
      <c r="B13" s="115"/>
      <c r="C13" s="116"/>
      <c r="D13" s="116"/>
      <c r="E13" s="116"/>
      <c r="F13" s="116"/>
      <c r="G13" s="116"/>
      <c r="H13" s="116"/>
      <c r="I13" s="117"/>
    </row>
    <row r="14" spans="2:11" x14ac:dyDescent="0.25">
      <c r="B14" s="22" t="s">
        <v>119</v>
      </c>
      <c r="C14" s="92"/>
      <c r="D14" s="92"/>
      <c r="E14" s="92"/>
      <c r="F14" s="92"/>
      <c r="G14" s="24" t="s">
        <v>6</v>
      </c>
      <c r="H14" s="118"/>
      <c r="I14" s="118"/>
    </row>
    <row r="15" spans="2:11" x14ac:dyDescent="0.25">
      <c r="B15" s="22" t="s">
        <v>102</v>
      </c>
      <c r="C15" s="118"/>
      <c r="D15" s="118"/>
      <c r="E15" s="23" t="s">
        <v>118</v>
      </c>
      <c r="F15" s="119"/>
      <c r="G15" s="119"/>
      <c r="H15" s="22" t="s">
        <v>103</v>
      </c>
      <c r="I15" s="20"/>
    </row>
    <row r="16" spans="2:11" ht="34.5" customHeight="1" x14ac:dyDescent="0.25">
      <c r="B16" s="121" t="s">
        <v>159</v>
      </c>
      <c r="C16" s="23" t="s">
        <v>221</v>
      </c>
      <c r="D16" s="123"/>
      <c r="E16" s="124"/>
      <c r="F16" s="124"/>
      <c r="G16" s="124"/>
      <c r="H16" s="124"/>
      <c r="I16" s="125"/>
    </row>
    <row r="17" spans="2:9" ht="30" customHeight="1" x14ac:dyDescent="0.25">
      <c r="B17" s="122"/>
      <c r="C17" s="23" t="s">
        <v>222</v>
      </c>
      <c r="D17" s="123"/>
      <c r="E17" s="124"/>
      <c r="F17" s="124"/>
      <c r="G17" s="124"/>
      <c r="H17" s="124"/>
      <c r="I17" s="125"/>
    </row>
    <row r="18" spans="2:9" x14ac:dyDescent="0.25">
      <c r="B18" s="22" t="s">
        <v>13</v>
      </c>
      <c r="C18" s="108"/>
      <c r="D18" s="108"/>
      <c r="E18" s="23" t="s">
        <v>14</v>
      </c>
      <c r="F18" s="109"/>
      <c r="G18" s="110"/>
      <c r="H18" s="110"/>
      <c r="I18" s="111"/>
    </row>
    <row r="19" spans="2:9" x14ac:dyDescent="0.25">
      <c r="B19" s="22" t="s">
        <v>15</v>
      </c>
      <c r="C19" s="112"/>
      <c r="D19" s="113"/>
      <c r="E19" s="113"/>
      <c r="F19" s="113"/>
      <c r="G19" s="113"/>
      <c r="H19" s="113"/>
      <c r="I19" s="114"/>
    </row>
    <row r="20" spans="2:9" ht="7.5" customHeight="1" x14ac:dyDescent="0.25">
      <c r="B20" s="115"/>
      <c r="C20" s="116"/>
      <c r="D20" s="116"/>
      <c r="E20" s="116"/>
      <c r="F20" s="116"/>
      <c r="G20" s="116"/>
      <c r="H20" s="116"/>
      <c r="I20" s="117"/>
    </row>
    <row r="21" spans="2:9" x14ac:dyDescent="0.25">
      <c r="B21" s="22" t="s">
        <v>120</v>
      </c>
      <c r="C21" s="92"/>
      <c r="D21" s="92"/>
      <c r="E21" s="92"/>
      <c r="F21" s="92"/>
      <c r="G21" s="24" t="s">
        <v>6</v>
      </c>
      <c r="H21" s="119"/>
      <c r="I21" s="119"/>
    </row>
    <row r="22" spans="2:9" x14ac:dyDescent="0.25">
      <c r="B22" s="22" t="s">
        <v>102</v>
      </c>
      <c r="C22" s="118"/>
      <c r="D22" s="118"/>
      <c r="E22" s="24" t="s">
        <v>118</v>
      </c>
      <c r="F22" s="119"/>
      <c r="G22" s="119"/>
      <c r="H22" s="22" t="s">
        <v>103</v>
      </c>
      <c r="I22" s="20"/>
    </row>
    <row r="23" spans="2:9" x14ac:dyDescent="0.25">
      <c r="B23" s="22" t="s">
        <v>13</v>
      </c>
      <c r="C23" s="108"/>
      <c r="D23" s="108"/>
      <c r="E23" s="23" t="s">
        <v>14</v>
      </c>
      <c r="F23" s="109"/>
      <c r="G23" s="110"/>
      <c r="H23" s="110"/>
      <c r="I23" s="111"/>
    </row>
    <row r="24" spans="2:9" x14ac:dyDescent="0.25">
      <c r="B24" s="22" t="s">
        <v>15</v>
      </c>
      <c r="C24" s="112"/>
      <c r="D24" s="113"/>
      <c r="E24" s="113"/>
      <c r="F24" s="113"/>
      <c r="G24" s="113"/>
      <c r="H24" s="113"/>
      <c r="I24" s="114"/>
    </row>
    <row r="25" spans="2:9" ht="7.5" customHeight="1" x14ac:dyDescent="0.25">
      <c r="B25" s="128"/>
      <c r="C25" s="128"/>
      <c r="D25" s="128"/>
      <c r="E25" s="128"/>
      <c r="F25" s="128"/>
      <c r="G25" s="128"/>
      <c r="H25" s="128"/>
      <c r="I25" s="128"/>
    </row>
    <row r="27" spans="2:9" x14ac:dyDescent="0.25">
      <c r="B27" s="129" t="s">
        <v>9</v>
      </c>
      <c r="C27" s="130"/>
      <c r="D27" s="130"/>
      <c r="E27" s="130"/>
      <c r="F27" s="130"/>
      <c r="G27" s="130"/>
      <c r="H27" s="130"/>
      <c r="I27" s="130"/>
    </row>
    <row r="28" spans="2:9" x14ac:dyDescent="0.25">
      <c r="B28" s="22" t="s">
        <v>10</v>
      </c>
      <c r="C28" s="92"/>
      <c r="D28" s="92"/>
      <c r="E28" s="92"/>
      <c r="F28" s="22" t="s">
        <v>11</v>
      </c>
      <c r="G28" s="93"/>
      <c r="H28" s="93"/>
      <c r="I28" s="93"/>
    </row>
    <row r="29" spans="2:9" x14ac:dyDescent="0.25">
      <c r="B29" s="22" t="s">
        <v>7</v>
      </c>
      <c r="C29" s="132"/>
      <c r="D29" s="132"/>
      <c r="E29" s="132"/>
      <c r="F29" s="22" t="s">
        <v>8</v>
      </c>
      <c r="G29" s="136"/>
      <c r="H29" s="136"/>
      <c r="I29" s="136"/>
    </row>
    <row r="30" spans="2:9" x14ac:dyDescent="0.25">
      <c r="B30" s="22" t="s">
        <v>12</v>
      </c>
      <c r="C30" s="92"/>
      <c r="D30" s="92"/>
      <c r="E30" s="92"/>
      <c r="F30" s="92"/>
      <c r="G30" s="92"/>
      <c r="H30" s="92"/>
      <c r="I30" s="92"/>
    </row>
    <row r="31" spans="2:9" x14ac:dyDescent="0.25">
      <c r="B31" s="22" t="s">
        <v>13</v>
      </c>
      <c r="C31" s="133"/>
      <c r="D31" s="134"/>
      <c r="E31" s="135"/>
      <c r="F31" s="22" t="s">
        <v>14</v>
      </c>
      <c r="G31" s="137"/>
      <c r="H31" s="137"/>
      <c r="I31" s="137"/>
    </row>
    <row r="32" spans="2:9" x14ac:dyDescent="0.25">
      <c r="B32" s="22" t="s">
        <v>15</v>
      </c>
      <c r="C32" s="85"/>
      <c r="D32" s="86"/>
      <c r="E32" s="86"/>
      <c r="F32" s="86"/>
      <c r="G32" s="86"/>
      <c r="H32" s="86"/>
      <c r="I32" s="86"/>
    </row>
    <row r="34" spans="2:9" x14ac:dyDescent="0.25">
      <c r="B34" s="129" t="s">
        <v>16</v>
      </c>
      <c r="C34" s="130"/>
      <c r="D34" s="130"/>
      <c r="E34" s="130"/>
      <c r="F34" s="130"/>
      <c r="G34" s="130"/>
      <c r="H34" s="130"/>
      <c r="I34" s="130"/>
    </row>
    <row r="35" spans="2:9" x14ac:dyDescent="0.25">
      <c r="B35" s="22" t="s">
        <v>10</v>
      </c>
      <c r="C35" s="92"/>
      <c r="D35" s="92"/>
      <c r="E35" s="92"/>
      <c r="F35" s="22" t="s">
        <v>11</v>
      </c>
      <c r="G35" s="93"/>
      <c r="H35" s="93"/>
      <c r="I35" s="93"/>
    </row>
    <row r="36" spans="2:9" x14ac:dyDescent="0.25">
      <c r="B36" s="22" t="s">
        <v>7</v>
      </c>
      <c r="C36" s="94"/>
      <c r="D36" s="94"/>
      <c r="E36" s="94"/>
      <c r="F36" s="22" t="s">
        <v>8</v>
      </c>
      <c r="G36" s="95"/>
      <c r="H36" s="95"/>
      <c r="I36" s="95"/>
    </row>
    <row r="37" spans="2:9" x14ac:dyDescent="0.25">
      <c r="B37" s="22" t="s">
        <v>12</v>
      </c>
      <c r="C37" s="92"/>
      <c r="D37" s="92"/>
      <c r="E37" s="92"/>
      <c r="F37" s="92"/>
      <c r="G37" s="92"/>
      <c r="H37" s="92"/>
      <c r="I37" s="92"/>
    </row>
    <row r="38" spans="2:9" x14ac:dyDescent="0.25">
      <c r="B38" s="22" t="s">
        <v>13</v>
      </c>
      <c r="C38" s="126"/>
      <c r="D38" s="126"/>
      <c r="E38" s="126"/>
      <c r="F38" s="22" t="s">
        <v>14</v>
      </c>
      <c r="G38" s="127"/>
      <c r="H38" s="127"/>
      <c r="I38" s="127"/>
    </row>
    <row r="39" spans="2:9" x14ac:dyDescent="0.25">
      <c r="B39" s="22" t="s">
        <v>15</v>
      </c>
      <c r="C39" s="85"/>
      <c r="D39" s="86"/>
      <c r="E39" s="86"/>
      <c r="F39" s="86"/>
      <c r="G39" s="86"/>
      <c r="H39" s="86"/>
      <c r="I39" s="86"/>
    </row>
    <row r="41" spans="2:9" x14ac:dyDescent="0.25">
      <c r="B41" s="74" t="s">
        <v>227</v>
      </c>
      <c r="C41" s="75"/>
      <c r="D41" s="75"/>
      <c r="E41" s="75"/>
      <c r="F41" s="75"/>
      <c r="G41" s="75"/>
      <c r="H41" s="75"/>
      <c r="I41" s="75"/>
    </row>
    <row r="42" spans="2:9" x14ac:dyDescent="0.25">
      <c r="B42" s="22" t="s">
        <v>10</v>
      </c>
      <c r="C42" s="92"/>
      <c r="D42" s="92"/>
      <c r="E42" s="92"/>
      <c r="F42" s="22" t="s">
        <v>11</v>
      </c>
      <c r="G42" s="93"/>
      <c r="H42" s="93"/>
      <c r="I42" s="93"/>
    </row>
    <row r="43" spans="2:9" x14ac:dyDescent="0.25">
      <c r="B43" s="22" t="s">
        <v>7</v>
      </c>
      <c r="C43" s="94"/>
      <c r="D43" s="94"/>
      <c r="E43" s="94"/>
      <c r="F43" s="22" t="s">
        <v>8</v>
      </c>
      <c r="G43" s="95"/>
      <c r="H43" s="95"/>
      <c r="I43" s="95"/>
    </row>
    <row r="44" spans="2:9" x14ac:dyDescent="0.25">
      <c r="B44" s="22" t="s">
        <v>12</v>
      </c>
      <c r="C44" s="92"/>
      <c r="D44" s="92"/>
      <c r="E44" s="92"/>
      <c r="F44" s="92"/>
      <c r="G44" s="92"/>
      <c r="H44" s="92"/>
      <c r="I44" s="92"/>
    </row>
    <row r="45" spans="2:9" x14ac:dyDescent="0.25">
      <c r="B45" s="22" t="s">
        <v>13</v>
      </c>
      <c r="C45" s="126"/>
      <c r="D45" s="126"/>
      <c r="E45" s="126"/>
      <c r="F45" s="22" t="s">
        <v>14</v>
      </c>
      <c r="G45" s="127"/>
      <c r="H45" s="127"/>
      <c r="I45" s="127"/>
    </row>
    <row r="46" spans="2:9" x14ac:dyDescent="0.25">
      <c r="B46" s="22" t="s">
        <v>15</v>
      </c>
      <c r="C46" s="85"/>
      <c r="D46" s="86"/>
      <c r="E46" s="86"/>
      <c r="F46" s="86"/>
      <c r="G46" s="86"/>
      <c r="H46" s="86"/>
      <c r="I46" s="86"/>
    </row>
    <row r="48" spans="2:9" x14ac:dyDescent="0.25">
      <c r="B48" s="87" t="s">
        <v>166</v>
      </c>
      <c r="C48" s="87"/>
      <c r="D48" s="87"/>
      <c r="E48" s="87"/>
      <c r="F48" s="87"/>
      <c r="G48" s="87"/>
      <c r="H48" s="87"/>
      <c r="I48" s="87"/>
    </row>
    <row r="49" spans="2:9" x14ac:dyDescent="0.25">
      <c r="B49" s="29" t="s">
        <v>167</v>
      </c>
      <c r="C49" s="88"/>
      <c r="D49" s="89"/>
      <c r="E49" s="90"/>
      <c r="F49" s="120" t="s">
        <v>177</v>
      </c>
      <c r="G49" s="82"/>
      <c r="H49" s="100"/>
      <c r="I49" s="102"/>
    </row>
    <row r="50" spans="2:9" x14ac:dyDescent="0.25">
      <c r="B50" s="29" t="s">
        <v>170</v>
      </c>
      <c r="C50" s="88"/>
      <c r="D50" s="89"/>
      <c r="E50" s="90"/>
      <c r="F50" s="83"/>
      <c r="G50" s="84"/>
      <c r="H50" s="103"/>
      <c r="I50" s="105"/>
    </row>
    <row r="51" spans="2:9" ht="25.5" customHeight="1" x14ac:dyDescent="0.25">
      <c r="B51" s="91" t="s">
        <v>175</v>
      </c>
      <c r="C51" s="100"/>
      <c r="D51" s="101"/>
      <c r="E51" s="102"/>
      <c r="F51" s="91" t="s">
        <v>214</v>
      </c>
      <c r="G51" s="91"/>
      <c r="H51" s="96" t="s">
        <v>228</v>
      </c>
      <c r="I51" s="97"/>
    </row>
    <row r="52" spans="2:9" ht="31.5" customHeight="1" x14ac:dyDescent="0.25">
      <c r="B52" s="91"/>
      <c r="C52" s="103"/>
      <c r="D52" s="104"/>
      <c r="E52" s="105"/>
      <c r="F52" s="91"/>
      <c r="G52" s="91"/>
      <c r="H52" s="98"/>
      <c r="I52" s="99"/>
    </row>
    <row r="53" spans="2:9" ht="25.5" customHeight="1" x14ac:dyDescent="0.25">
      <c r="B53" s="76" t="s">
        <v>178</v>
      </c>
      <c r="C53" s="88"/>
      <c r="D53" s="89"/>
      <c r="E53" s="90"/>
      <c r="F53" s="79" t="s">
        <v>181</v>
      </c>
      <c r="G53" s="80"/>
      <c r="H53" s="88"/>
      <c r="I53" s="90"/>
    </row>
    <row r="54" spans="2:9" x14ac:dyDescent="0.25">
      <c r="B54" s="77"/>
      <c r="C54" s="81" t="s">
        <v>179</v>
      </c>
      <c r="D54" s="82"/>
      <c r="E54" s="100"/>
      <c r="F54" s="101"/>
      <c r="G54" s="101"/>
      <c r="H54" s="101"/>
      <c r="I54" s="102"/>
    </row>
    <row r="55" spans="2:9" x14ac:dyDescent="0.25">
      <c r="B55" s="77"/>
      <c r="C55" s="83"/>
      <c r="D55" s="84"/>
      <c r="E55" s="103"/>
      <c r="F55" s="104"/>
      <c r="G55" s="104"/>
      <c r="H55" s="104"/>
      <c r="I55" s="105"/>
    </row>
    <row r="56" spans="2:9" x14ac:dyDescent="0.25">
      <c r="B56" s="78"/>
      <c r="C56" s="79" t="s">
        <v>180</v>
      </c>
      <c r="D56" s="80"/>
      <c r="E56" s="106"/>
      <c r="F56" s="89"/>
      <c r="G56" s="89"/>
      <c r="H56" s="89"/>
      <c r="I56" s="90"/>
    </row>
    <row r="57" spans="2:9" x14ac:dyDescent="0.25">
      <c r="B57" s="22" t="s">
        <v>213</v>
      </c>
      <c r="C57" s="92"/>
      <c r="D57" s="92"/>
      <c r="E57" s="22" t="s">
        <v>215</v>
      </c>
      <c r="F57" s="92"/>
      <c r="G57" s="92"/>
      <c r="H57" s="92"/>
      <c r="I57" s="92"/>
    </row>
    <row r="59" spans="2:9" ht="29.25" customHeight="1" x14ac:dyDescent="0.25"/>
    <row r="71" spans="3:5" x14ac:dyDescent="0.25">
      <c r="C71" s="107"/>
      <c r="D71" s="107"/>
      <c r="E71" s="107"/>
    </row>
  </sheetData>
  <sheetProtection algorithmName="SHA-512" hashValue="Gs+C3RU2QYrDDISNyjcXa7BcKKokMqczlRM7jXRjHTLU3QG6hKtCAfB3mSSyKKTrLeJfMBW6pwyTFYrLwEmRhg==" saltValue="Q4+aAjrq/xhu2hdlJiYsgg==" spinCount="100000" sheet="1" objects="1" scenarios="1"/>
  <mergeCells count="85">
    <mergeCell ref="B2:I2"/>
    <mergeCell ref="C3:I3"/>
    <mergeCell ref="D4:E4"/>
    <mergeCell ref="D5:E5"/>
    <mergeCell ref="D6:E6"/>
    <mergeCell ref="F4:G4"/>
    <mergeCell ref="F5:G5"/>
    <mergeCell ref="F6:G6"/>
    <mergeCell ref="H4:I4"/>
    <mergeCell ref="H5:I5"/>
    <mergeCell ref="H6:I6"/>
    <mergeCell ref="B3:B6"/>
    <mergeCell ref="B8:I8"/>
    <mergeCell ref="B9:I9"/>
    <mergeCell ref="C10:I10"/>
    <mergeCell ref="C11:I11"/>
    <mergeCell ref="C45:E45"/>
    <mergeCell ref="G45:I45"/>
    <mergeCell ref="C32:I32"/>
    <mergeCell ref="C28:E28"/>
    <mergeCell ref="C29:E29"/>
    <mergeCell ref="C31:E31"/>
    <mergeCell ref="B34:I34"/>
    <mergeCell ref="G28:I28"/>
    <mergeCell ref="G29:I29"/>
    <mergeCell ref="G31:I31"/>
    <mergeCell ref="C30:I30"/>
    <mergeCell ref="C44:I44"/>
    <mergeCell ref="C37:I37"/>
    <mergeCell ref="C38:E38"/>
    <mergeCell ref="G38:I38"/>
    <mergeCell ref="B25:I25"/>
    <mergeCell ref="C39:I39"/>
    <mergeCell ref="B27:I27"/>
    <mergeCell ref="C35:E35"/>
    <mergeCell ref="G35:I35"/>
    <mergeCell ref="C36:E36"/>
    <mergeCell ref="G36:I36"/>
    <mergeCell ref="F12:G12"/>
    <mergeCell ref="C15:D15"/>
    <mergeCell ref="C18:D18"/>
    <mergeCell ref="F18:I18"/>
    <mergeCell ref="B13:I13"/>
    <mergeCell ref="F15:G15"/>
    <mergeCell ref="C12:D12"/>
    <mergeCell ref="C14:F14"/>
    <mergeCell ref="H14:I14"/>
    <mergeCell ref="B16:B17"/>
    <mergeCell ref="D16:I16"/>
    <mergeCell ref="D17:I17"/>
    <mergeCell ref="C71:E71"/>
    <mergeCell ref="C23:D23"/>
    <mergeCell ref="F23:I23"/>
    <mergeCell ref="C24:I24"/>
    <mergeCell ref="C19:I19"/>
    <mergeCell ref="B20:I20"/>
    <mergeCell ref="C22:D22"/>
    <mergeCell ref="F22:G22"/>
    <mergeCell ref="H21:I21"/>
    <mergeCell ref="C21:F21"/>
    <mergeCell ref="F49:G50"/>
    <mergeCell ref="H49:I50"/>
    <mergeCell ref="C53:E53"/>
    <mergeCell ref="F53:G53"/>
    <mergeCell ref="H53:I53"/>
    <mergeCell ref="E54:I55"/>
    <mergeCell ref="C57:D57"/>
    <mergeCell ref="F57:I57"/>
    <mergeCell ref="F51:G52"/>
    <mergeCell ref="H51:I52"/>
    <mergeCell ref="C51:E52"/>
    <mergeCell ref="E56:I56"/>
    <mergeCell ref="B41:I41"/>
    <mergeCell ref="B53:B56"/>
    <mergeCell ref="C56:D56"/>
    <mergeCell ref="C54:D55"/>
    <mergeCell ref="C46:I46"/>
    <mergeCell ref="B48:I48"/>
    <mergeCell ref="C49:E49"/>
    <mergeCell ref="C50:E50"/>
    <mergeCell ref="B51:B52"/>
    <mergeCell ref="C42:E42"/>
    <mergeCell ref="G42:I42"/>
    <mergeCell ref="C43:E43"/>
    <mergeCell ref="G43:I43"/>
  </mergeCells>
  <phoneticPr fontId="12" type="noConversion"/>
  <dataValidations count="1">
    <dataValidation type="list" allowBlank="1" showInputMessage="1" showErrorMessage="1" sqref="F71:G71" xr:uid="{BF7E58CF-8381-4F81-951F-4F16367541A7}">
      <formula1>"Descoberto,Coberto"</formula1>
    </dataValidation>
  </dataValidations>
  <hyperlinks>
    <hyperlink ref="H51" r:id="rId1" display="https://www.savassiagronegocio.com.br/file/download/FORM-109%20-%20SOL%20M%C3%93D%20REM%20INSP%20GLOBAL%20-%20REV00.docx" xr:uid="{3F632F2E-D9CE-45BE-8FF3-CFAA7C8F7C4B}"/>
    <hyperlink ref="H51:I52" r:id="rId2" display="SOLICITAÇÃO MÓDULO REMOTO INSPEÇÃO GLOBALG.A.P." xr:uid="{6048CB43-46D1-408F-A083-A9735047EB9F}"/>
  </hyperlinks>
  <pageMargins left="0.51181102362204722" right="0.51181102362204722" top="0.78740157480314965" bottom="0.78740157480314965" header="0.31496062992125984" footer="0.31496062992125984"/>
  <pageSetup paperSize="9" orientation="portrait" horizontalDpi="4294967293" verticalDpi="4294967295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</xdr:col>
                    <xdr:colOff>247650</xdr:colOff>
                    <xdr:row>40</xdr:row>
                    <xdr:rowOff>19050</xdr:rowOff>
                  </from>
                  <to>
                    <xdr:col>4</xdr:col>
                    <xdr:colOff>352425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190500</xdr:colOff>
                    <xdr:row>40</xdr:row>
                    <xdr:rowOff>19050</xdr:rowOff>
                  </from>
                  <to>
                    <xdr:col>8</xdr:col>
                    <xdr:colOff>352425</xdr:colOff>
                    <xdr:row>40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20EFAAB-166D-4811-A9F3-78B50CAE897A}">
          <x14:formula1>
            <xm:f>Listas!$A$2:$A$3</xm:f>
          </x14:formula1>
          <xm:sqref>C49:E49</xm:sqref>
        </x14:dataValidation>
        <x14:dataValidation type="list" allowBlank="1" showInputMessage="1" showErrorMessage="1" xr:uid="{292C8ABE-EA2E-4FBD-979B-8C8910227939}">
          <x14:formula1>
            <xm:f>Listas!$B$2:$B$6</xm:f>
          </x14:formula1>
          <xm:sqref>C50:E50</xm:sqref>
        </x14:dataValidation>
        <x14:dataValidation type="list" allowBlank="1" showInputMessage="1" showErrorMessage="1" xr:uid="{36A941FA-A82C-4F86-99F5-53B426215935}">
          <x14:formula1>
            <xm:f>Listas!$C$2:$C$3</xm:f>
          </x14:formula1>
          <xm:sqref>C51 C53:E53 C57:D57</xm:sqref>
        </x14:dataValidation>
        <x14:dataValidation type="list" allowBlank="1" showInputMessage="1" showErrorMessage="1" xr:uid="{7D81719A-A232-417C-962B-73879128138B}">
          <x14:formula1>
            <xm:f>Listas!$F$2</xm:f>
          </x14:formula1>
          <xm:sqref>H49:I50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33D0E-52FE-4360-AD70-74D38C2A7750}">
  <dimension ref="B2:O27"/>
  <sheetViews>
    <sheetView showGridLines="0" zoomScale="80" zoomScaleNormal="80" workbookViewId="0">
      <selection activeCell="D13" sqref="D13"/>
    </sheetView>
  </sheetViews>
  <sheetFormatPr defaultColWidth="9.140625" defaultRowHeight="15" x14ac:dyDescent="0.25"/>
  <cols>
    <col min="1" max="1" width="3" style="25" customWidth="1"/>
    <col min="2" max="2" width="40" style="25" bestFit="1" customWidth="1"/>
    <col min="3" max="3" width="16.28515625" style="25" customWidth="1"/>
    <col min="4" max="4" width="48.5703125" style="25" bestFit="1" customWidth="1"/>
    <col min="5" max="5" width="15.42578125" style="25" customWidth="1"/>
    <col min="6" max="6" width="15.5703125" style="25" customWidth="1"/>
    <col min="7" max="8" width="9.140625" style="25"/>
    <col min="9" max="9" width="13.7109375" style="25" customWidth="1"/>
    <col min="10" max="10" width="11.7109375" style="25" customWidth="1"/>
    <col min="11" max="11" width="17.28515625" style="25" customWidth="1"/>
    <col min="12" max="12" width="41.28515625" style="25" bestFit="1" customWidth="1"/>
    <col min="13" max="13" width="10.85546875" style="25" customWidth="1"/>
    <col min="14" max="14" width="23.42578125" style="25" customWidth="1"/>
    <col min="15" max="15" width="27.28515625" style="25" bestFit="1" customWidth="1"/>
    <col min="16" max="16384" width="9.140625" style="25"/>
  </cols>
  <sheetData>
    <row r="2" spans="2:15" x14ac:dyDescent="0.25">
      <c r="B2" s="64"/>
      <c r="C2" s="64"/>
      <c r="D2" s="64"/>
      <c r="E2" s="64"/>
      <c r="F2" s="64"/>
      <c r="G2" s="64"/>
      <c r="H2" s="64"/>
    </row>
    <row r="3" spans="2:15" ht="30" customHeight="1" x14ac:dyDescent="0.25">
      <c r="B3" s="147"/>
      <c r="C3" s="138" t="s">
        <v>225</v>
      </c>
      <c r="D3" s="138"/>
      <c r="E3" s="138"/>
      <c r="F3" s="138"/>
      <c r="G3" s="138"/>
      <c r="H3" s="138"/>
    </row>
    <row r="4" spans="2:15" x14ac:dyDescent="0.25">
      <c r="B4" s="148"/>
      <c r="C4" s="41" t="s">
        <v>122</v>
      </c>
      <c r="D4" s="41" t="s">
        <v>123</v>
      </c>
      <c r="E4" s="41" t="s">
        <v>124</v>
      </c>
      <c r="F4" s="65" t="s">
        <v>125</v>
      </c>
      <c r="G4" s="65"/>
      <c r="H4" s="65"/>
    </row>
    <row r="5" spans="2:15" x14ac:dyDescent="0.25">
      <c r="B5" s="148"/>
      <c r="C5" s="42" t="s">
        <v>132</v>
      </c>
      <c r="D5" s="43" t="s">
        <v>229</v>
      </c>
      <c r="E5" s="44">
        <f>Orientações!$G$7</f>
        <v>45194</v>
      </c>
      <c r="F5" s="67" t="s">
        <v>126</v>
      </c>
      <c r="G5" s="67"/>
      <c r="H5" s="67"/>
    </row>
    <row r="6" spans="2:15" x14ac:dyDescent="0.25">
      <c r="B6" s="149"/>
      <c r="C6" s="42" t="s">
        <v>127</v>
      </c>
      <c r="D6" s="43" t="s">
        <v>128</v>
      </c>
      <c r="E6" s="44" t="s">
        <v>129</v>
      </c>
      <c r="F6" s="67" t="s">
        <v>130</v>
      </c>
      <c r="G6" s="67"/>
      <c r="H6" s="67"/>
    </row>
    <row r="8" spans="2:15" x14ac:dyDescent="0.25">
      <c r="B8" s="150" t="s">
        <v>182</v>
      </c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</row>
    <row r="9" spans="2:15" x14ac:dyDescent="0.25">
      <c r="B9" s="154" t="s">
        <v>186</v>
      </c>
      <c r="C9" s="154" t="s">
        <v>183</v>
      </c>
      <c r="D9" s="158" t="s">
        <v>184</v>
      </c>
      <c r="E9" s="159"/>
      <c r="F9" s="159"/>
      <c r="G9" s="159"/>
      <c r="H9" s="159"/>
      <c r="I9" s="159"/>
      <c r="J9" s="160"/>
      <c r="K9" s="156" t="s">
        <v>185</v>
      </c>
      <c r="L9" s="157"/>
      <c r="M9" s="161" t="s">
        <v>187</v>
      </c>
      <c r="N9" s="162"/>
      <c r="O9" s="163"/>
    </row>
    <row r="10" spans="2:15" ht="38.25" x14ac:dyDescent="0.25">
      <c r="B10" s="155"/>
      <c r="C10" s="155"/>
      <c r="D10" s="35" t="s">
        <v>184</v>
      </c>
      <c r="E10" s="35" t="s">
        <v>6</v>
      </c>
      <c r="F10" s="35" t="s">
        <v>102</v>
      </c>
      <c r="G10" s="35" t="s">
        <v>104</v>
      </c>
      <c r="H10" s="35" t="s">
        <v>103</v>
      </c>
      <c r="I10" s="35" t="s">
        <v>105</v>
      </c>
      <c r="J10" s="35" t="s">
        <v>106</v>
      </c>
      <c r="K10" s="35" t="s">
        <v>13</v>
      </c>
      <c r="L10" s="35" t="s">
        <v>15</v>
      </c>
      <c r="M10" s="35" t="s">
        <v>107</v>
      </c>
      <c r="N10" s="36" t="s">
        <v>189</v>
      </c>
      <c r="O10" s="35" t="s">
        <v>188</v>
      </c>
    </row>
    <row r="11" spans="2:15" x14ac:dyDescent="0.25">
      <c r="B11" s="30"/>
      <c r="C11" s="31"/>
      <c r="D11" s="50"/>
      <c r="E11" s="51"/>
      <c r="F11" s="31"/>
      <c r="G11" s="31"/>
      <c r="H11" s="31"/>
      <c r="I11" s="49"/>
      <c r="J11" s="49"/>
      <c r="K11" s="47"/>
      <c r="L11" s="34"/>
      <c r="M11" s="33"/>
      <c r="N11" s="52"/>
      <c r="O11" s="52"/>
    </row>
    <row r="12" spans="2:15" x14ac:dyDescent="0.25">
      <c r="B12" s="30"/>
      <c r="C12" s="31"/>
      <c r="D12" s="50"/>
      <c r="E12" s="51"/>
      <c r="F12" s="31"/>
      <c r="G12" s="31"/>
      <c r="H12" s="31"/>
      <c r="I12" s="49"/>
      <c r="J12" s="49"/>
      <c r="K12" s="47"/>
      <c r="L12" s="33"/>
      <c r="M12" s="33"/>
      <c r="N12" s="52"/>
      <c r="O12" s="52"/>
    </row>
    <row r="13" spans="2:15" x14ac:dyDescent="0.25">
      <c r="B13" s="30"/>
      <c r="C13" s="31"/>
      <c r="D13" s="50"/>
      <c r="E13" s="51"/>
      <c r="F13" s="31"/>
      <c r="G13" s="31"/>
      <c r="H13" s="31"/>
      <c r="I13" s="49"/>
      <c r="J13" s="49"/>
      <c r="K13" s="47"/>
      <c r="L13" s="33"/>
      <c r="M13" s="33"/>
      <c r="N13" s="52"/>
      <c r="O13" s="52"/>
    </row>
    <row r="14" spans="2:15" x14ac:dyDescent="0.25">
      <c r="B14" s="30"/>
      <c r="C14" s="31"/>
      <c r="D14" s="50"/>
      <c r="E14" s="51"/>
      <c r="F14" s="31"/>
      <c r="G14" s="31"/>
      <c r="H14" s="31"/>
      <c r="I14" s="49"/>
      <c r="J14" s="49"/>
      <c r="K14" s="47"/>
      <c r="L14" s="33"/>
      <c r="M14" s="33"/>
      <c r="N14" s="52"/>
      <c r="O14" s="52"/>
    </row>
    <row r="15" spans="2:15" x14ac:dyDescent="0.25">
      <c r="B15" s="30"/>
      <c r="C15" s="31"/>
      <c r="D15" s="50"/>
      <c r="E15" s="51"/>
      <c r="F15" s="31"/>
      <c r="G15" s="31"/>
      <c r="H15" s="31"/>
      <c r="I15" s="49"/>
      <c r="J15" s="49"/>
      <c r="K15" s="47"/>
      <c r="L15" s="33"/>
      <c r="M15" s="33"/>
      <c r="N15" s="52"/>
      <c r="O15" s="52"/>
    </row>
    <row r="16" spans="2:15" x14ac:dyDescent="0.25">
      <c r="B16" s="30"/>
      <c r="C16" s="31"/>
      <c r="D16" s="50"/>
      <c r="E16" s="51"/>
      <c r="F16" s="31"/>
      <c r="G16" s="31"/>
      <c r="H16" s="31"/>
      <c r="I16" s="49"/>
      <c r="J16" s="49"/>
      <c r="K16" s="47"/>
      <c r="L16" s="33"/>
      <c r="M16" s="33"/>
      <c r="N16" s="52"/>
      <c r="O16" s="52"/>
    </row>
    <row r="17" spans="2:15" x14ac:dyDescent="0.25">
      <c r="B17" s="30"/>
      <c r="C17" s="31"/>
      <c r="D17" s="50"/>
      <c r="E17" s="51"/>
      <c r="F17" s="31"/>
      <c r="G17" s="31"/>
      <c r="H17" s="31"/>
      <c r="I17" s="49"/>
      <c r="J17" s="49"/>
      <c r="K17" s="47"/>
      <c r="L17" s="33"/>
      <c r="M17" s="33"/>
      <c r="N17" s="52"/>
      <c r="O17" s="52"/>
    </row>
    <row r="18" spans="2:15" x14ac:dyDescent="0.25">
      <c r="B18" s="30"/>
      <c r="C18" s="31"/>
      <c r="D18" s="50"/>
      <c r="E18" s="51"/>
      <c r="F18" s="31"/>
      <c r="G18" s="31"/>
      <c r="H18" s="31"/>
      <c r="I18" s="49"/>
      <c r="J18" s="49"/>
      <c r="K18" s="47"/>
      <c r="L18" s="33"/>
      <c r="M18" s="33"/>
      <c r="N18" s="52"/>
      <c r="O18" s="52"/>
    </row>
    <row r="19" spans="2:15" x14ac:dyDescent="0.25">
      <c r="B19" s="30"/>
      <c r="C19" s="31"/>
      <c r="D19" s="50"/>
      <c r="E19" s="51"/>
      <c r="F19" s="31"/>
      <c r="G19" s="31"/>
      <c r="H19" s="31"/>
      <c r="I19" s="49"/>
      <c r="J19" s="49"/>
      <c r="K19" s="47"/>
      <c r="L19" s="33"/>
      <c r="M19" s="33"/>
      <c r="N19" s="52"/>
      <c r="O19" s="52"/>
    </row>
    <row r="20" spans="2:15" x14ac:dyDescent="0.25">
      <c r="B20" s="30"/>
      <c r="C20" s="31"/>
      <c r="D20" s="50"/>
      <c r="E20" s="51"/>
      <c r="F20" s="31"/>
      <c r="G20" s="31"/>
      <c r="H20" s="31"/>
      <c r="I20" s="49"/>
      <c r="J20" s="49"/>
      <c r="K20" s="47"/>
      <c r="L20" s="33"/>
      <c r="M20" s="33"/>
      <c r="N20" s="52"/>
      <c r="O20" s="52"/>
    </row>
    <row r="21" spans="2:15" x14ac:dyDescent="0.25">
      <c r="B21" s="30"/>
      <c r="C21" s="31"/>
      <c r="D21" s="50"/>
      <c r="E21" s="51"/>
      <c r="F21" s="31"/>
      <c r="G21" s="31"/>
      <c r="H21" s="31"/>
      <c r="I21" s="49"/>
      <c r="J21" s="49"/>
      <c r="K21" s="47"/>
      <c r="L21" s="33"/>
      <c r="M21" s="33"/>
      <c r="N21" s="52"/>
      <c r="O21" s="52"/>
    </row>
    <row r="22" spans="2:15" x14ac:dyDescent="0.25">
      <c r="B22" s="30"/>
      <c r="C22" s="31"/>
      <c r="D22" s="50"/>
      <c r="E22" s="51"/>
      <c r="F22" s="31"/>
      <c r="G22" s="31"/>
      <c r="H22" s="31"/>
      <c r="I22" s="49"/>
      <c r="J22" s="49"/>
      <c r="K22" s="47"/>
      <c r="L22" s="33"/>
      <c r="M22" s="33"/>
      <c r="N22" s="52"/>
      <c r="O22" s="52"/>
    </row>
    <row r="24" spans="2:15" x14ac:dyDescent="0.25">
      <c r="B24" s="37" t="s">
        <v>217</v>
      </c>
      <c r="C24" s="152"/>
      <c r="D24" s="152"/>
      <c r="E24" s="152"/>
      <c r="F24" s="152"/>
      <c r="G24" s="152"/>
      <c r="H24" s="152"/>
    </row>
    <row r="25" spans="2:15" x14ac:dyDescent="0.25">
      <c r="B25" s="153" t="s">
        <v>218</v>
      </c>
      <c r="C25" s="153"/>
      <c r="D25" s="153"/>
      <c r="E25" s="153"/>
      <c r="F25" s="153"/>
      <c r="G25" s="153"/>
      <c r="H25" s="153"/>
    </row>
    <row r="26" spans="2:15" x14ac:dyDescent="0.25">
      <c r="B26" s="150" t="s">
        <v>216</v>
      </c>
      <c r="C26" s="150"/>
      <c r="D26" s="150"/>
      <c r="E26" s="150"/>
      <c r="F26" s="150"/>
      <c r="G26" s="150"/>
      <c r="H26" s="150"/>
    </row>
    <row r="27" spans="2:15" ht="165.75" customHeight="1" x14ac:dyDescent="0.25">
      <c r="B27" s="151" t="s">
        <v>219</v>
      </c>
      <c r="C27" s="151"/>
      <c r="D27" s="151"/>
      <c r="E27" s="151"/>
      <c r="F27" s="151"/>
      <c r="G27" s="151"/>
      <c r="H27" s="151"/>
    </row>
  </sheetData>
  <sheetProtection algorithmName="SHA-512" hashValue="31nN4Vwetw2uiTepHR2SwhJZXPywbkipx0VPuVggSC5Ywcz3JN5pMhQhJiD83YCDtLWHfBwEs7CNjoy3drolMA==" saltValue="5imS9FSTJ1SIiTPEikdxGQ==" spinCount="100000" sheet="1" objects="1" scenarios="1"/>
  <mergeCells count="16">
    <mergeCell ref="F6:H6"/>
    <mergeCell ref="B3:B6"/>
    <mergeCell ref="B2:H2"/>
    <mergeCell ref="F4:H4"/>
    <mergeCell ref="C3:H3"/>
    <mergeCell ref="F5:H5"/>
    <mergeCell ref="B26:H26"/>
    <mergeCell ref="B27:H27"/>
    <mergeCell ref="C24:H24"/>
    <mergeCell ref="B25:H25"/>
    <mergeCell ref="B8:O8"/>
    <mergeCell ref="B9:B10"/>
    <mergeCell ref="C9:C10"/>
    <mergeCell ref="K9:L9"/>
    <mergeCell ref="D9:J9"/>
    <mergeCell ref="M9:O9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1D4D1FF-6F26-4C0C-915D-87A147AEECF6}">
          <x14:formula1>
            <xm:f>Listas!$C$2:$C$3</xm:f>
          </x14:formula1>
          <xm:sqref>C11:C22 C24:H24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F69B9-9289-4825-AE9C-0BF33FE721D1}">
  <dimension ref="B2:N20"/>
  <sheetViews>
    <sheetView showGridLines="0" zoomScale="80" zoomScaleNormal="80" workbookViewId="0">
      <selection activeCell="G11" sqref="G11"/>
    </sheetView>
  </sheetViews>
  <sheetFormatPr defaultColWidth="9.140625" defaultRowHeight="15" x14ac:dyDescent="0.25"/>
  <cols>
    <col min="1" max="1" width="4.85546875" style="25" customWidth="1"/>
    <col min="2" max="2" width="35" style="25" customWidth="1"/>
    <col min="3" max="3" width="22.28515625" style="25" bestFit="1" customWidth="1"/>
    <col min="4" max="4" width="19.85546875" style="25" customWidth="1"/>
    <col min="5" max="5" width="17.28515625" style="25" customWidth="1"/>
    <col min="6" max="6" width="12.85546875" style="25" customWidth="1"/>
    <col min="7" max="7" width="10" style="25" bestFit="1" customWidth="1"/>
    <col min="8" max="8" width="11.42578125" style="25" customWidth="1"/>
    <col min="9" max="9" width="15" style="25" customWidth="1"/>
    <col min="10" max="10" width="12.28515625" style="25" bestFit="1" customWidth="1"/>
    <col min="11" max="11" width="9.140625" style="25"/>
    <col min="12" max="12" width="18.42578125" style="25" bestFit="1" customWidth="1"/>
    <col min="13" max="13" width="16.7109375" style="25" customWidth="1"/>
    <col min="14" max="14" width="14.5703125" style="25" bestFit="1" customWidth="1"/>
    <col min="15" max="16384" width="9.140625" style="25"/>
  </cols>
  <sheetData>
    <row r="2" spans="2:14" x14ac:dyDescent="0.25">
      <c r="B2" s="64"/>
      <c r="C2" s="64"/>
      <c r="D2" s="64"/>
      <c r="E2" s="64"/>
      <c r="F2" s="64"/>
      <c r="G2" s="64"/>
      <c r="H2" s="64"/>
    </row>
    <row r="3" spans="2:14" ht="30" customHeight="1" x14ac:dyDescent="0.25">
      <c r="B3" s="147"/>
      <c r="C3" s="167" t="s">
        <v>226</v>
      </c>
      <c r="D3" s="168"/>
      <c r="E3" s="168"/>
      <c r="F3" s="168"/>
      <c r="G3" s="168"/>
      <c r="H3" s="169"/>
    </row>
    <row r="4" spans="2:14" x14ac:dyDescent="0.25">
      <c r="B4" s="148"/>
      <c r="C4" s="41" t="s">
        <v>122</v>
      </c>
      <c r="D4" s="41" t="s">
        <v>123</v>
      </c>
      <c r="E4" s="41" t="s">
        <v>124</v>
      </c>
      <c r="F4" s="65" t="s">
        <v>125</v>
      </c>
      <c r="G4" s="65"/>
      <c r="H4" s="65"/>
    </row>
    <row r="5" spans="2:14" x14ac:dyDescent="0.25">
      <c r="B5" s="148"/>
      <c r="C5" s="42" t="s">
        <v>132</v>
      </c>
      <c r="D5" s="43" t="s">
        <v>229</v>
      </c>
      <c r="E5" s="44">
        <f>Orientações!$G$7</f>
        <v>45194</v>
      </c>
      <c r="F5" s="67" t="s">
        <v>126</v>
      </c>
      <c r="G5" s="67"/>
      <c r="H5" s="67"/>
    </row>
    <row r="6" spans="2:14" x14ac:dyDescent="0.25">
      <c r="B6" s="149"/>
      <c r="C6" s="42" t="s">
        <v>127</v>
      </c>
      <c r="D6" s="42" t="s">
        <v>128</v>
      </c>
      <c r="E6" s="42" t="s">
        <v>129</v>
      </c>
      <c r="F6" s="67" t="s">
        <v>130</v>
      </c>
      <c r="G6" s="67"/>
      <c r="H6" s="67"/>
    </row>
    <row r="8" spans="2:14" x14ac:dyDescent="0.25">
      <c r="B8" s="164" t="s">
        <v>99</v>
      </c>
      <c r="C8" s="165"/>
      <c r="D8" s="165"/>
      <c r="E8" s="165"/>
      <c r="F8" s="165"/>
      <c r="G8" s="165"/>
      <c r="H8" s="165"/>
      <c r="I8" s="165"/>
      <c r="J8" s="165"/>
      <c r="K8" s="166"/>
    </row>
    <row r="9" spans="2:14" ht="45" x14ac:dyDescent="0.25">
      <c r="B9" s="36" t="s">
        <v>190</v>
      </c>
      <c r="C9" s="40" t="s">
        <v>191</v>
      </c>
      <c r="D9" s="40" t="s">
        <v>207</v>
      </c>
      <c r="E9" s="40" t="s">
        <v>196</v>
      </c>
      <c r="F9" s="40" t="s">
        <v>193</v>
      </c>
      <c r="G9" s="40" t="s">
        <v>197</v>
      </c>
      <c r="H9" s="40" t="s">
        <v>198</v>
      </c>
      <c r="I9" s="40" t="s">
        <v>199</v>
      </c>
      <c r="J9" s="40" t="s">
        <v>101</v>
      </c>
      <c r="K9" s="40" t="s">
        <v>201</v>
      </c>
      <c r="L9" s="40" t="s">
        <v>204</v>
      </c>
      <c r="M9" s="40" t="s">
        <v>206</v>
      </c>
      <c r="N9" s="40" t="s">
        <v>205</v>
      </c>
    </row>
    <row r="10" spans="2:14" x14ac:dyDescent="0.25">
      <c r="B10" s="32">
        <f>'2.Locais Produção.PHU'!B11</f>
        <v>0</v>
      </c>
      <c r="C10" s="31"/>
      <c r="D10" s="31"/>
      <c r="E10" s="31"/>
      <c r="F10" s="31"/>
      <c r="G10" s="38"/>
      <c r="H10" s="38"/>
      <c r="I10" s="39"/>
      <c r="J10" s="31"/>
      <c r="K10" s="31"/>
      <c r="L10" s="31"/>
      <c r="M10" s="31"/>
      <c r="N10" s="31"/>
    </row>
    <row r="11" spans="2:14" x14ac:dyDescent="0.25">
      <c r="B11" s="32">
        <f>'2.Locais Produção.PHU'!B12</f>
        <v>0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2:14" x14ac:dyDescent="0.25">
      <c r="B12" s="32">
        <f>'2.Locais Produção.PHU'!B13</f>
        <v>0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</row>
    <row r="13" spans="2:14" x14ac:dyDescent="0.25">
      <c r="B13" s="32">
        <f>'2.Locais Produção.PHU'!B14</f>
        <v>0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2:14" x14ac:dyDescent="0.25">
      <c r="B14" s="32">
        <f>'2.Locais Produção.PHU'!B15</f>
        <v>0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spans="2:14" x14ac:dyDescent="0.25">
      <c r="B15" s="32">
        <f>'2.Locais Produção.PHU'!B16</f>
        <v>0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</row>
    <row r="16" spans="2:14" x14ac:dyDescent="0.25">
      <c r="B16" s="32">
        <f>'2.Locais Produção.PHU'!B17</f>
        <v>0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2:14" x14ac:dyDescent="0.25">
      <c r="B17" s="32">
        <f>'2.Locais Produção.PHU'!B18</f>
        <v>0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2:14" x14ac:dyDescent="0.25">
      <c r="B18" s="32">
        <f>'2.Locais Produção.PHU'!B19</f>
        <v>0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</row>
    <row r="19" spans="2:14" x14ac:dyDescent="0.25">
      <c r="B19" s="32">
        <f>'2.Locais Produção.PHU'!B20</f>
        <v>0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</row>
    <row r="20" spans="2:14" x14ac:dyDescent="0.25">
      <c r="B20" s="32">
        <f>'2.Locais Produção.PHU'!B21</f>
        <v>0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</sheetData>
  <sheetProtection algorithmName="SHA-512" hashValue="k4IMEA4uPaye/BWppoDaRvYIbS8r24AzjvXuRy1y4IQv5E1V4rSs/Ll2U+qUCAxKaorgbUEIAN/IDupHVutT2w==" saltValue="rWUNyAc79dNHTg40+DFlZw==" spinCount="100000" sheet="1" objects="1" scenarios="1"/>
  <mergeCells count="7">
    <mergeCell ref="B8:K8"/>
    <mergeCell ref="F4:H4"/>
    <mergeCell ref="F5:H5"/>
    <mergeCell ref="F6:H6"/>
    <mergeCell ref="B2:H2"/>
    <mergeCell ref="B3:B6"/>
    <mergeCell ref="C3:H3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892B27C-72EF-4CAB-A7DF-762740EF3A25}">
          <x14:formula1>
            <xm:f>Listas!$G$2:$G$4</xm:f>
          </x14:formula1>
          <xm:sqref>C10</xm:sqref>
        </x14:dataValidation>
        <x14:dataValidation type="list" allowBlank="1" showInputMessage="1" showErrorMessage="1" xr:uid="{09B5E87E-9B09-4A25-8D87-6964B5E2191C}">
          <x14:formula1>
            <xm:f>Listas!$H$2:$H$3</xm:f>
          </x14:formula1>
          <xm:sqref>J10</xm:sqref>
        </x14:dataValidation>
        <x14:dataValidation type="list" allowBlank="1" showInputMessage="1" showErrorMessage="1" xr:uid="{3439B0FE-9B3F-402E-920D-F76C10B7B108}">
          <x14:formula1>
            <xm:f>Listas!$I$2:$I$3</xm:f>
          </x14:formula1>
          <xm:sqref>L10</xm:sqref>
        </x14:dataValidation>
        <x14:dataValidation type="list" allowBlank="1" showInputMessage="1" showErrorMessage="1" xr:uid="{30C8FB77-758F-4870-B757-9C5055122D5A}">
          <x14:formula1>
            <xm:f>Listas!$C$2:$C$3</xm:f>
          </x14:formula1>
          <xm:sqref>D10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E63B0-18DC-476F-893F-F05731582D2A}">
  <dimension ref="B2:G21"/>
  <sheetViews>
    <sheetView showGridLines="0" zoomScale="80" zoomScaleNormal="80" workbookViewId="0">
      <selection activeCell="I21" sqref="I21"/>
    </sheetView>
  </sheetViews>
  <sheetFormatPr defaultRowHeight="15" x14ac:dyDescent="0.25"/>
  <cols>
    <col min="1" max="1" width="4.85546875" customWidth="1"/>
    <col min="2" max="2" width="33.42578125" customWidth="1"/>
    <col min="3" max="3" width="18" customWidth="1"/>
    <col min="4" max="4" width="29.28515625" customWidth="1"/>
    <col min="5" max="5" width="28.85546875" customWidth="1"/>
    <col min="6" max="6" width="11.85546875" customWidth="1"/>
    <col min="7" max="7" width="42.85546875" customWidth="1"/>
    <col min="8" max="8" width="9.85546875" customWidth="1"/>
  </cols>
  <sheetData>
    <row r="2" spans="2:7" x14ac:dyDescent="0.25">
      <c r="B2" s="64"/>
      <c r="C2" s="64"/>
      <c r="D2" s="64"/>
      <c r="E2" s="64"/>
      <c r="F2" s="64"/>
      <c r="G2" s="64"/>
    </row>
    <row r="3" spans="2:7" x14ac:dyDescent="0.25">
      <c r="B3" s="71"/>
      <c r="C3" s="170" t="s">
        <v>243</v>
      </c>
      <c r="D3" s="170"/>
      <c r="E3" s="170"/>
      <c r="F3" s="170"/>
      <c r="G3" s="170"/>
    </row>
    <row r="4" spans="2:7" x14ac:dyDescent="0.25">
      <c r="B4" s="71"/>
      <c r="C4" s="170"/>
      <c r="D4" s="170"/>
      <c r="E4" s="170"/>
      <c r="F4" s="170"/>
      <c r="G4" s="170"/>
    </row>
    <row r="5" spans="2:7" x14ac:dyDescent="0.25">
      <c r="B5" s="71"/>
      <c r="C5" s="170"/>
      <c r="D5" s="170"/>
      <c r="E5" s="170"/>
      <c r="F5" s="170"/>
      <c r="G5" s="170"/>
    </row>
    <row r="6" spans="2:7" x14ac:dyDescent="0.25">
      <c r="B6" s="71"/>
      <c r="C6" s="53" t="s">
        <v>122</v>
      </c>
      <c r="D6" s="53" t="s">
        <v>123</v>
      </c>
      <c r="E6" s="53" t="s">
        <v>124</v>
      </c>
      <c r="F6" s="65" t="s">
        <v>125</v>
      </c>
      <c r="G6" s="65"/>
    </row>
    <row r="7" spans="2:7" x14ac:dyDescent="0.25">
      <c r="B7" s="71"/>
      <c r="C7" s="55" t="s">
        <v>132</v>
      </c>
      <c r="D7" s="43" t="s">
        <v>229</v>
      </c>
      <c r="E7" s="54">
        <f>Orientações!G7</f>
        <v>45194</v>
      </c>
      <c r="F7" s="66" t="s">
        <v>126</v>
      </c>
      <c r="G7" s="66"/>
    </row>
    <row r="8" spans="2:7" x14ac:dyDescent="0.25">
      <c r="B8" s="71"/>
      <c r="C8" s="55" t="s">
        <v>127</v>
      </c>
      <c r="D8" s="56" t="s">
        <v>128</v>
      </c>
      <c r="E8" s="55" t="s">
        <v>129</v>
      </c>
      <c r="F8" s="67" t="s">
        <v>130</v>
      </c>
      <c r="G8" s="67"/>
    </row>
    <row r="10" spans="2:7" x14ac:dyDescent="0.25">
      <c r="B10" s="171" t="s">
        <v>230</v>
      </c>
      <c r="C10" s="171"/>
      <c r="D10" s="171"/>
      <c r="E10" s="171"/>
      <c r="F10" s="171"/>
      <c r="G10" s="171"/>
    </row>
    <row r="11" spans="2:7" x14ac:dyDescent="0.25">
      <c r="B11" s="177" t="s">
        <v>238</v>
      </c>
      <c r="C11" s="178"/>
      <c r="D11" s="178"/>
      <c r="E11" s="179"/>
      <c r="F11" s="40" t="s">
        <v>239</v>
      </c>
      <c r="G11" s="40" t="s">
        <v>240</v>
      </c>
    </row>
    <row r="12" spans="2:7" x14ac:dyDescent="0.25">
      <c r="B12" s="172" t="s">
        <v>231</v>
      </c>
      <c r="C12" s="172"/>
      <c r="D12" s="172"/>
      <c r="E12" s="172"/>
      <c r="F12" s="31"/>
      <c r="G12" s="30"/>
    </row>
    <row r="13" spans="2:7" x14ac:dyDescent="0.25">
      <c r="B13" s="172" t="s">
        <v>237</v>
      </c>
      <c r="C13" s="172"/>
      <c r="D13" s="172"/>
      <c r="E13" s="172"/>
      <c r="F13" s="31"/>
      <c r="G13" s="30"/>
    </row>
    <row r="14" spans="2:7" x14ac:dyDescent="0.25">
      <c r="B14" s="181" t="s">
        <v>244</v>
      </c>
      <c r="C14" s="182"/>
      <c r="D14" s="183"/>
      <c r="E14" s="187" t="s">
        <v>236</v>
      </c>
      <c r="F14" s="173"/>
      <c r="G14" s="175"/>
    </row>
    <row r="15" spans="2:7" x14ac:dyDescent="0.25">
      <c r="B15" s="184"/>
      <c r="C15" s="185"/>
      <c r="D15" s="186"/>
      <c r="E15" s="188"/>
      <c r="F15" s="174"/>
      <c r="G15" s="176"/>
    </row>
    <row r="16" spans="2:7" x14ac:dyDescent="0.25">
      <c r="B16" s="172" t="s">
        <v>232</v>
      </c>
      <c r="C16" s="172"/>
      <c r="D16" s="172"/>
      <c r="E16" s="172"/>
      <c r="F16" s="31"/>
      <c r="G16" s="30"/>
    </row>
    <row r="17" spans="2:7" x14ac:dyDescent="0.25">
      <c r="B17" s="172" t="s">
        <v>233</v>
      </c>
      <c r="C17" s="172"/>
      <c r="D17" s="172"/>
      <c r="E17" s="172"/>
      <c r="F17" s="31"/>
      <c r="G17" s="30"/>
    </row>
    <row r="18" spans="2:7" x14ac:dyDescent="0.25">
      <c r="B18" s="172" t="s">
        <v>234</v>
      </c>
      <c r="C18" s="172"/>
      <c r="D18" s="172"/>
      <c r="E18" s="172"/>
      <c r="F18" s="31"/>
      <c r="G18" s="30"/>
    </row>
    <row r="19" spans="2:7" x14ac:dyDescent="0.25">
      <c r="B19" s="181" t="s">
        <v>235</v>
      </c>
      <c r="C19" s="182"/>
      <c r="D19" s="182"/>
      <c r="E19" s="183"/>
      <c r="F19" s="173"/>
      <c r="G19" s="40" t="s">
        <v>245</v>
      </c>
    </row>
    <row r="20" spans="2:7" ht="36" customHeight="1" x14ac:dyDescent="0.25">
      <c r="B20" s="184"/>
      <c r="C20" s="185"/>
      <c r="D20" s="185"/>
      <c r="E20" s="186"/>
      <c r="F20" s="174"/>
      <c r="G20" s="58"/>
    </row>
    <row r="21" spans="2:7" ht="30" customHeight="1" x14ac:dyDescent="0.25">
      <c r="B21" s="48" t="s">
        <v>241</v>
      </c>
      <c r="C21" s="180"/>
      <c r="D21" s="180"/>
      <c r="E21" s="180"/>
      <c r="F21" s="57" t="s">
        <v>242</v>
      </c>
      <c r="G21" s="30"/>
    </row>
  </sheetData>
  <sheetProtection algorithmName="SHA-512" hashValue="tWX7O8lB2XJoXuL0oSsxcDaPDaSWFQbh/jrcejhV1wBl8BAGje5ZP/RzoUNqS6lmt1j3UeLA9Hi+RsQmJ9W90Q==" saltValue="ZWYOygaEo8Jr2wbPI6s/Fg==" spinCount="100000" sheet="1" objects="1" scenarios="1"/>
  <mergeCells count="20">
    <mergeCell ref="C21:E21"/>
    <mergeCell ref="B19:E20"/>
    <mergeCell ref="F19:F20"/>
    <mergeCell ref="B13:E13"/>
    <mergeCell ref="E14:E15"/>
    <mergeCell ref="B14:D15"/>
    <mergeCell ref="B10:G10"/>
    <mergeCell ref="B12:E12"/>
    <mergeCell ref="B16:E16"/>
    <mergeCell ref="B17:E17"/>
    <mergeCell ref="B18:E18"/>
    <mergeCell ref="F14:F15"/>
    <mergeCell ref="G14:G15"/>
    <mergeCell ref="B11:E11"/>
    <mergeCell ref="B2:G2"/>
    <mergeCell ref="B3:B8"/>
    <mergeCell ref="C3:G5"/>
    <mergeCell ref="F6:G6"/>
    <mergeCell ref="F7:G7"/>
    <mergeCell ref="F8:G8"/>
  </mergeCells>
  <hyperlinks>
    <hyperlink ref="E14" r:id="rId1" display="https://database.globalgap.org/globalgap/search/SearchMain.faces?init=1 " xr:uid="{EC3D4105-03EA-40B9-AEB3-B71DC02EBFC4}"/>
  </hyperlinks>
  <pageMargins left="0.511811024" right="0.511811024" top="0.78740157499999996" bottom="0.78740157499999996" header="0.31496062000000002" footer="0.31496062000000002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9422467-8130-410F-99C7-EBEF521B1E93}">
          <x14:formula1>
            <xm:f>Listas!$C$2:$C$3</xm:f>
          </x14:formula1>
          <xm:sqref>F12:F20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5324-8980-4E2C-926D-20E1D02B62D9}">
  <dimension ref="B2:I14"/>
  <sheetViews>
    <sheetView workbookViewId="0">
      <selection activeCell="F3" sqref="F3:G3"/>
    </sheetView>
  </sheetViews>
  <sheetFormatPr defaultRowHeight="15" x14ac:dyDescent="0.25"/>
  <cols>
    <col min="2" max="2" width="27.42578125" customWidth="1"/>
  </cols>
  <sheetData>
    <row r="2" spans="2:9" x14ac:dyDescent="0.25">
      <c r="B2" s="194" t="s">
        <v>99</v>
      </c>
      <c r="C2" s="195"/>
      <c r="D2" s="195"/>
      <c r="E2" s="195"/>
      <c r="F2" s="195"/>
      <c r="G2" s="195"/>
      <c r="H2" s="195"/>
      <c r="I2" s="195"/>
    </row>
    <row r="3" spans="2:9" ht="38.25" x14ac:dyDescent="0.25">
      <c r="B3" s="13" t="s">
        <v>108</v>
      </c>
      <c r="C3" s="196" t="s">
        <v>96</v>
      </c>
      <c r="D3" s="198"/>
      <c r="E3" s="197"/>
      <c r="F3" s="196" t="s">
        <v>101</v>
      </c>
      <c r="G3" s="197"/>
      <c r="H3" s="13" t="s">
        <v>100</v>
      </c>
      <c r="I3" s="13" t="s">
        <v>98</v>
      </c>
    </row>
    <row r="4" spans="2:9" x14ac:dyDescent="0.25">
      <c r="B4" s="1" t="s">
        <v>140</v>
      </c>
      <c r="C4" s="189" t="s">
        <v>133</v>
      </c>
      <c r="D4" s="190"/>
      <c r="E4" s="191"/>
      <c r="F4" s="193" t="s">
        <v>135</v>
      </c>
      <c r="G4" s="193"/>
      <c r="H4" s="18">
        <v>3</v>
      </c>
      <c r="I4" s="15">
        <v>1</v>
      </c>
    </row>
    <row r="5" spans="2:9" x14ac:dyDescent="0.25">
      <c r="B5" s="1" t="s">
        <v>141</v>
      </c>
      <c r="C5" s="189" t="s">
        <v>138</v>
      </c>
      <c r="D5" s="190"/>
      <c r="E5" s="191"/>
      <c r="F5" s="193" t="s">
        <v>134</v>
      </c>
      <c r="G5" s="193"/>
      <c r="H5" s="18">
        <v>5</v>
      </c>
      <c r="I5" s="15">
        <v>1</v>
      </c>
    </row>
    <row r="6" spans="2:9" x14ac:dyDescent="0.25">
      <c r="B6" s="1" t="s">
        <v>142</v>
      </c>
      <c r="C6" s="189" t="s">
        <v>139</v>
      </c>
      <c r="D6" s="190"/>
      <c r="E6" s="191"/>
      <c r="F6" s="193" t="s">
        <v>134</v>
      </c>
      <c r="G6" s="193"/>
      <c r="H6" s="18">
        <v>4</v>
      </c>
      <c r="I6" s="15">
        <v>1</v>
      </c>
    </row>
    <row r="7" spans="2:9" x14ac:dyDescent="0.25">
      <c r="B7" s="1" t="s">
        <v>143</v>
      </c>
      <c r="C7" s="189" t="s">
        <v>151</v>
      </c>
      <c r="D7" s="190"/>
      <c r="E7" s="191"/>
      <c r="F7" s="193" t="s">
        <v>134</v>
      </c>
      <c r="G7" s="193"/>
      <c r="H7" s="18">
        <v>5</v>
      </c>
      <c r="I7" s="15">
        <v>1</v>
      </c>
    </row>
    <row r="8" spans="2:9" x14ac:dyDescent="0.25">
      <c r="B8" s="1" t="s">
        <v>144</v>
      </c>
      <c r="C8" s="189" t="s">
        <v>152</v>
      </c>
      <c r="D8" s="190"/>
      <c r="E8" s="191"/>
      <c r="F8" s="193" t="s">
        <v>134</v>
      </c>
      <c r="G8" s="193"/>
      <c r="H8" s="18">
        <v>8</v>
      </c>
      <c r="I8" s="15">
        <v>3</v>
      </c>
    </row>
    <row r="9" spans="2:9" x14ac:dyDescent="0.25">
      <c r="B9" s="1" t="s">
        <v>145</v>
      </c>
      <c r="C9" s="192" t="s">
        <v>153</v>
      </c>
      <c r="D9" s="192"/>
      <c r="E9" s="192"/>
      <c r="F9" s="193" t="s">
        <v>134</v>
      </c>
      <c r="G9" s="193"/>
      <c r="H9" s="18">
        <v>10</v>
      </c>
      <c r="I9" s="15">
        <v>1</v>
      </c>
    </row>
    <row r="10" spans="2:9" x14ac:dyDescent="0.25">
      <c r="B10" s="1" t="s">
        <v>146</v>
      </c>
      <c r="C10" s="192" t="s">
        <v>154</v>
      </c>
      <c r="D10" s="192"/>
      <c r="E10" s="192"/>
      <c r="F10" s="193" t="s">
        <v>134</v>
      </c>
      <c r="G10" s="193"/>
      <c r="H10" s="18">
        <v>50</v>
      </c>
      <c r="I10" s="15">
        <v>1</v>
      </c>
    </row>
    <row r="11" spans="2:9" x14ac:dyDescent="0.25">
      <c r="B11" s="1" t="s">
        <v>147</v>
      </c>
      <c r="C11" s="192" t="s">
        <v>155</v>
      </c>
      <c r="D11" s="192"/>
      <c r="E11" s="192"/>
      <c r="F11" s="193" t="s">
        <v>134</v>
      </c>
      <c r="G11" s="193"/>
      <c r="H11" s="18">
        <v>6.5</v>
      </c>
      <c r="I11" s="15">
        <v>1</v>
      </c>
    </row>
    <row r="12" spans="2:9" x14ac:dyDescent="0.25">
      <c r="B12" s="1" t="s">
        <v>148</v>
      </c>
      <c r="C12" s="192" t="s">
        <v>156</v>
      </c>
      <c r="D12" s="192"/>
      <c r="E12" s="192"/>
      <c r="F12" s="193" t="s">
        <v>135</v>
      </c>
      <c r="G12" s="193"/>
      <c r="H12" s="18">
        <v>6.75</v>
      </c>
      <c r="I12" s="15">
        <v>2</v>
      </c>
    </row>
    <row r="13" spans="2:9" x14ac:dyDescent="0.25">
      <c r="B13" s="1" t="s">
        <v>149</v>
      </c>
      <c r="C13" s="192" t="s">
        <v>157</v>
      </c>
      <c r="D13" s="192"/>
      <c r="E13" s="192"/>
      <c r="F13" s="193" t="s">
        <v>134</v>
      </c>
      <c r="G13" s="193"/>
      <c r="H13" s="18">
        <v>4</v>
      </c>
      <c r="I13" s="15">
        <v>1</v>
      </c>
    </row>
    <row r="14" spans="2:9" x14ac:dyDescent="0.25">
      <c r="B14" s="1" t="s">
        <v>150</v>
      </c>
      <c r="C14" s="192" t="s">
        <v>158</v>
      </c>
      <c r="D14" s="192"/>
      <c r="E14" s="192"/>
      <c r="F14" s="193" t="s">
        <v>134</v>
      </c>
      <c r="G14" s="193"/>
      <c r="H14" s="18">
        <v>5</v>
      </c>
      <c r="I14" s="15">
        <v>1</v>
      </c>
    </row>
  </sheetData>
  <mergeCells count="25">
    <mergeCell ref="F14:G14"/>
    <mergeCell ref="C13:E13"/>
    <mergeCell ref="C14:E14"/>
    <mergeCell ref="C11:E11"/>
    <mergeCell ref="C12:E12"/>
    <mergeCell ref="F5:G5"/>
    <mergeCell ref="F6:G6"/>
    <mergeCell ref="F7:G7"/>
    <mergeCell ref="F8:G8"/>
    <mergeCell ref="F13:G13"/>
    <mergeCell ref="F11:G11"/>
    <mergeCell ref="F12:G12"/>
    <mergeCell ref="F9:G9"/>
    <mergeCell ref="F10:G10"/>
    <mergeCell ref="F4:G4"/>
    <mergeCell ref="B2:I2"/>
    <mergeCell ref="F3:G3"/>
    <mergeCell ref="C3:E3"/>
    <mergeCell ref="C4:E4"/>
    <mergeCell ref="C5:E5"/>
    <mergeCell ref="C8:E8"/>
    <mergeCell ref="C9:E9"/>
    <mergeCell ref="C10:E10"/>
    <mergeCell ref="C6:E6"/>
    <mergeCell ref="C7:E7"/>
  </mergeCells>
  <dataValidations count="2">
    <dataValidation type="decimal" operator="greaterThan" allowBlank="1" showInputMessage="1" showErrorMessage="1" sqref="H4:I14" xr:uid="{6DFA1096-F26E-4C1E-83BE-10D4BC4D5C0A}">
      <formula1>0</formula1>
    </dataValidation>
    <dataValidation type="list" allowBlank="1" showInputMessage="1" showErrorMessage="1" sqref="F4:F14" xr:uid="{BF7E58CF-8381-4F81-951F-4F16367541A7}">
      <formula1>"Descoberto,Coberto"</formula1>
    </dataValidation>
  </dataValidations>
  <pageMargins left="0.511811024" right="0.511811024" top="0.78740157499999996" bottom="0.78740157499999996" header="0.31496062000000002" footer="0.3149606200000000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76125-BFA4-49CE-8AD6-5AEEEE67C473}">
  <sheetPr codeName="Planilha2">
    <pageSetUpPr autoPageBreaks="0"/>
  </sheetPr>
  <dimension ref="B2:J14"/>
  <sheetViews>
    <sheetView showGridLines="0" zoomScale="85" zoomScaleNormal="85" workbookViewId="0">
      <pane xSplit="2" topLeftCell="C1" activePane="topRight" state="frozen"/>
      <selection pane="topRight" activeCell="B2" sqref="B2:J14"/>
    </sheetView>
  </sheetViews>
  <sheetFormatPr defaultRowHeight="15" x14ac:dyDescent="0.25"/>
  <cols>
    <col min="1" max="1" width="4" customWidth="1"/>
    <col min="2" max="2" width="41.5703125" customWidth="1"/>
    <col min="3" max="3" width="25.5703125" customWidth="1"/>
    <col min="4" max="4" width="9.7109375" customWidth="1"/>
    <col min="6" max="6" width="17.7109375" customWidth="1"/>
    <col min="7" max="7" width="30.28515625" customWidth="1"/>
    <col min="8" max="8" width="14.7109375" customWidth="1"/>
    <col min="9" max="9" width="14.85546875" customWidth="1"/>
    <col min="10" max="10" width="45.85546875" customWidth="1"/>
  </cols>
  <sheetData>
    <row r="2" spans="2:10" x14ac:dyDescent="0.25">
      <c r="B2" s="199" t="s">
        <v>121</v>
      </c>
      <c r="C2" s="199"/>
      <c r="D2" s="199"/>
      <c r="E2" s="199"/>
      <c r="F2" s="199"/>
      <c r="G2" s="199"/>
      <c r="H2" s="199"/>
      <c r="I2" s="199"/>
      <c r="J2" s="199"/>
    </row>
    <row r="3" spans="2:10" x14ac:dyDescent="0.25">
      <c r="B3" s="16" t="s">
        <v>97</v>
      </c>
      <c r="C3" s="16" t="s">
        <v>102</v>
      </c>
      <c r="D3" s="16" t="s">
        <v>104</v>
      </c>
      <c r="E3" s="16" t="s">
        <v>103</v>
      </c>
      <c r="F3" s="16" t="s">
        <v>13</v>
      </c>
      <c r="G3" s="16" t="s">
        <v>15</v>
      </c>
      <c r="H3" s="16" t="s">
        <v>106</v>
      </c>
      <c r="I3" s="16" t="s">
        <v>105</v>
      </c>
      <c r="J3" s="16" t="s">
        <v>107</v>
      </c>
    </row>
    <row r="4" spans="2:10" x14ac:dyDescent="0.25">
      <c r="B4" s="14"/>
      <c r="C4" s="14"/>
      <c r="D4" s="14"/>
      <c r="E4" s="14"/>
      <c r="F4" s="14"/>
      <c r="G4" s="14"/>
      <c r="H4" s="17"/>
      <c r="I4" s="14"/>
      <c r="J4" s="14"/>
    </row>
    <row r="5" spans="2:10" x14ac:dyDescent="0.25">
      <c r="B5" s="14"/>
      <c r="C5" s="14"/>
      <c r="D5" s="14"/>
      <c r="E5" s="14"/>
      <c r="F5" s="14"/>
      <c r="G5" s="14"/>
      <c r="H5" s="14"/>
      <c r="I5" s="14"/>
      <c r="J5" s="14"/>
    </row>
    <row r="6" spans="2:10" x14ac:dyDescent="0.25">
      <c r="B6" s="14"/>
      <c r="C6" s="14"/>
      <c r="D6" s="14"/>
      <c r="E6" s="14"/>
      <c r="F6" s="14"/>
      <c r="G6" s="14"/>
      <c r="H6" s="14"/>
      <c r="I6" s="14"/>
      <c r="J6" s="14"/>
    </row>
    <row r="7" spans="2:10" x14ac:dyDescent="0.25">
      <c r="B7" s="14"/>
      <c r="C7" s="14"/>
      <c r="D7" s="14"/>
      <c r="E7" s="14"/>
      <c r="F7" s="14"/>
      <c r="G7" s="14"/>
      <c r="H7" s="14"/>
      <c r="I7" s="14"/>
      <c r="J7" s="14"/>
    </row>
    <row r="8" spans="2:10" x14ac:dyDescent="0.25">
      <c r="B8" s="14"/>
      <c r="C8" s="14"/>
      <c r="D8" s="14"/>
      <c r="E8" s="14"/>
      <c r="F8" s="14"/>
      <c r="G8" s="14"/>
      <c r="H8" s="14"/>
      <c r="I8" s="14"/>
      <c r="J8" s="14"/>
    </row>
    <row r="9" spans="2:10" x14ac:dyDescent="0.25">
      <c r="B9" s="14"/>
      <c r="C9" s="14"/>
      <c r="D9" s="14"/>
      <c r="E9" s="14"/>
      <c r="F9" s="14"/>
      <c r="G9" s="14"/>
      <c r="H9" s="14"/>
      <c r="I9" s="14"/>
      <c r="J9" s="14"/>
    </row>
    <row r="10" spans="2:10" x14ac:dyDescent="0.25">
      <c r="B10" s="14"/>
      <c r="C10" s="14"/>
      <c r="D10" s="14"/>
      <c r="E10" s="14"/>
      <c r="F10" s="14"/>
      <c r="G10" s="14"/>
      <c r="H10" s="14"/>
      <c r="I10" s="14"/>
      <c r="J10" s="14"/>
    </row>
    <row r="11" spans="2:10" x14ac:dyDescent="0.25">
      <c r="B11" s="14"/>
      <c r="C11" s="14"/>
      <c r="D11" s="14"/>
      <c r="E11" s="14"/>
      <c r="F11" s="14"/>
      <c r="G11" s="14"/>
      <c r="H11" s="14"/>
      <c r="I11" s="14"/>
      <c r="J11" s="14"/>
    </row>
    <row r="12" spans="2:10" x14ac:dyDescent="0.25">
      <c r="B12" s="14"/>
      <c r="C12" s="14"/>
      <c r="D12" s="14"/>
      <c r="E12" s="14"/>
      <c r="F12" s="14"/>
      <c r="G12" s="14"/>
      <c r="H12" s="14"/>
      <c r="I12" s="14"/>
      <c r="J12" s="14"/>
    </row>
    <row r="13" spans="2:10" x14ac:dyDescent="0.25">
      <c r="B13" s="14"/>
      <c r="C13" s="14"/>
      <c r="D13" s="14"/>
      <c r="E13" s="14"/>
      <c r="F13" s="14"/>
      <c r="G13" s="14"/>
      <c r="H13" s="14"/>
      <c r="I13" s="14"/>
      <c r="J13" s="14"/>
    </row>
    <row r="14" spans="2:10" x14ac:dyDescent="0.25">
      <c r="B14" s="14"/>
      <c r="C14" s="14"/>
      <c r="D14" s="14"/>
      <c r="E14" s="14"/>
      <c r="F14" s="14"/>
      <c r="G14" s="14"/>
      <c r="H14" s="14"/>
      <c r="I14" s="14"/>
      <c r="J14" s="14"/>
    </row>
  </sheetData>
  <mergeCells count="1">
    <mergeCell ref="B2:J2"/>
  </mergeCells>
  <pageMargins left="0.51181102362204722" right="0.51181102362204722" top="0.78740157480314965" bottom="0.78740157480314965" header="0.31496062992125984" footer="0.31496062992125984"/>
  <pageSetup paperSize="9"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31C7E-D50C-49C0-AC69-51E70714A15C}">
  <sheetPr codeName="Planilha4"/>
  <dimension ref="B2:J16"/>
  <sheetViews>
    <sheetView showZeros="0" zoomScale="80" zoomScaleNormal="80" workbookViewId="0">
      <pane xSplit="3" ySplit="5" topLeftCell="D6" activePane="bottomRight" state="frozen"/>
      <selection pane="topRight" activeCell="C1" sqref="C1"/>
      <selection pane="bottomLeft" activeCell="A5" sqref="A5"/>
      <selection pane="bottomRight" activeCell="F10" sqref="F10"/>
    </sheetView>
  </sheetViews>
  <sheetFormatPr defaultRowHeight="15" x14ac:dyDescent="0.25"/>
  <cols>
    <col min="2" max="2" width="41.42578125" customWidth="1"/>
    <col min="3" max="3" width="15.42578125" customWidth="1"/>
    <col min="4" max="4" width="12.28515625" bestFit="1" customWidth="1"/>
    <col min="5" max="5" width="15.140625" bestFit="1" customWidth="1"/>
    <col min="6" max="6" width="10.5703125" bestFit="1" customWidth="1"/>
    <col min="7" max="7" width="9.140625" customWidth="1"/>
    <col min="8" max="9" width="14.28515625" customWidth="1"/>
    <col min="10" max="10" width="16" customWidth="1"/>
  </cols>
  <sheetData>
    <row r="2" spans="2:10" x14ac:dyDescent="0.25">
      <c r="B2" s="200" t="s">
        <v>18</v>
      </c>
      <c r="C2" s="200"/>
      <c r="D2" s="200"/>
      <c r="E2" s="200"/>
      <c r="F2" s="200"/>
      <c r="G2" s="200"/>
      <c r="H2" s="200"/>
      <c r="I2" s="200"/>
      <c r="J2" s="200"/>
    </row>
    <row r="3" spans="2:10" ht="15" customHeight="1" x14ac:dyDescent="0.25">
      <c r="B3" s="204" t="s">
        <v>17</v>
      </c>
      <c r="C3" s="210" t="s">
        <v>136</v>
      </c>
      <c r="D3" s="211"/>
      <c r="E3" s="211"/>
      <c r="F3" s="211"/>
      <c r="G3" s="211"/>
      <c r="H3" s="211"/>
      <c r="I3" s="212"/>
      <c r="J3" s="201" t="s">
        <v>21</v>
      </c>
    </row>
    <row r="4" spans="2:10" ht="15" customHeight="1" x14ac:dyDescent="0.25">
      <c r="B4" s="205"/>
      <c r="C4" s="207" t="s">
        <v>96</v>
      </c>
      <c r="D4" s="208"/>
      <c r="E4" s="208"/>
      <c r="F4" s="208"/>
      <c r="G4" s="208"/>
      <c r="H4" s="208"/>
      <c r="I4" s="209"/>
      <c r="J4" s="202"/>
    </row>
    <row r="5" spans="2:10" ht="43.5" customHeight="1" x14ac:dyDescent="0.25">
      <c r="B5" s="206"/>
      <c r="C5" s="11" t="s">
        <v>96</v>
      </c>
      <c r="D5" s="12" t="s">
        <v>109</v>
      </c>
      <c r="E5" s="12" t="s">
        <v>19</v>
      </c>
      <c r="F5" s="12" t="s">
        <v>110</v>
      </c>
      <c r="G5" s="12" t="s">
        <v>111</v>
      </c>
      <c r="H5" s="12" t="s">
        <v>20</v>
      </c>
      <c r="I5" s="12" t="s">
        <v>113</v>
      </c>
      <c r="J5" s="203"/>
    </row>
    <row r="6" spans="2:10" ht="14.25" customHeight="1" x14ac:dyDescent="0.25">
      <c r="B6" s="15" t="str">
        <f>IF(ISTEXT('3. Inf. Produto'!B4),'3. Inf. Produto'!B4,"")</f>
        <v>FAZ. 01</v>
      </c>
      <c r="C6" s="15" t="str">
        <f>IF(ISBLANK(B6),"",'3. Inf. Produto'!C4)</f>
        <v>Abacate</v>
      </c>
      <c r="D6" s="15" t="str">
        <f>IF(ISBLANK(C6),"",'3. Inf. Produto'!F4)</f>
        <v>Coberto</v>
      </c>
      <c r="E6" s="15">
        <f>IF(ISBLANK(B6),"",'3. Inf. Produto'!H4*'3. Inf. Produto'!H4)</f>
        <v>9</v>
      </c>
      <c r="F6" s="15">
        <f>IF(ISBLANK(B6),"",'3. Inf. Produto'!I4*'3. Inf. Produto'!I4)</f>
        <v>1</v>
      </c>
      <c r="G6" s="15" t="s">
        <v>137</v>
      </c>
      <c r="H6" s="15"/>
      <c r="I6" s="15"/>
      <c r="J6" s="15" t="s">
        <v>112</v>
      </c>
    </row>
    <row r="7" spans="2:10" x14ac:dyDescent="0.25">
      <c r="B7" s="15" t="str">
        <f>IF(ISTEXT('3. Inf. Produto'!B5),'3. Inf. Produto'!B5,"")</f>
        <v>FAZ. 02</v>
      </c>
      <c r="C7" s="15" t="str">
        <f>IF(ISBLANK(B7),"",'3. Inf. Produto'!C5)</f>
        <v>Abacaxi</v>
      </c>
      <c r="D7" s="15" t="str">
        <f>IF(ISBLANK(C7),"",'3. Inf. Produto'!F5)</f>
        <v>Descoberto</v>
      </c>
      <c r="E7" s="15">
        <f>IF(ISBLANK(B7),"",'3. Inf. Produto'!H5*'3. Inf. Produto'!H5)</f>
        <v>25</v>
      </c>
      <c r="F7" s="15">
        <f>IF(ISBLANK(B7),"",'3. Inf. Produto'!I5*'3. Inf. Produto'!I5)</f>
        <v>1</v>
      </c>
      <c r="G7" s="15" t="s">
        <v>137</v>
      </c>
      <c r="H7" s="15"/>
      <c r="I7" s="15"/>
      <c r="J7" s="15" t="s">
        <v>112</v>
      </c>
    </row>
    <row r="8" spans="2:10" x14ac:dyDescent="0.25">
      <c r="B8" s="15" t="str">
        <f>IF(ISTEXT('3. Inf. Produto'!B6),'3. Inf. Produto'!B6,"")</f>
        <v>FAZ. 03</v>
      </c>
      <c r="C8" s="15" t="str">
        <f>IF(ISBLANK(B8),"",'3. Inf. Produto'!C6)</f>
        <v>Açai</v>
      </c>
      <c r="D8" s="15" t="str">
        <f>IF(ISBLANK(C8),"",'3. Inf. Produto'!F6)</f>
        <v>Descoberto</v>
      </c>
      <c r="E8" s="15">
        <f>IF(ISBLANK(B8),"",'3. Inf. Produto'!H6*'3. Inf. Produto'!H6)</f>
        <v>16</v>
      </c>
      <c r="F8" s="15">
        <f>IF(ISBLANK(B8),"",'3. Inf. Produto'!I6*'3. Inf. Produto'!I6)</f>
        <v>1</v>
      </c>
      <c r="G8" s="15" t="s">
        <v>112</v>
      </c>
      <c r="H8" s="15"/>
      <c r="I8" s="15"/>
      <c r="J8" s="15"/>
    </row>
    <row r="9" spans="2:10" x14ac:dyDescent="0.25">
      <c r="B9" s="15" t="str">
        <f>IF(ISTEXT('3. Inf. Produto'!B7),'3. Inf. Produto'!B7,"")</f>
        <v>FAZ. 04</v>
      </c>
      <c r="C9" s="15" t="str">
        <f>IF(ISBLANK(B9),"",'3. Inf. Produto'!C7)</f>
        <v>Tomate</v>
      </c>
      <c r="D9" s="15" t="str">
        <f>IF(ISBLANK(C9),"",'3. Inf. Produto'!F7)</f>
        <v>Descoberto</v>
      </c>
      <c r="E9" s="15">
        <f>IF(ISBLANK(B9),"",'3. Inf. Produto'!H7*'3. Inf. Produto'!H7)</f>
        <v>25</v>
      </c>
      <c r="F9" s="15">
        <f>IF(ISBLANK(B9),"",'3. Inf. Produto'!I7*'3. Inf. Produto'!I7)</f>
        <v>1</v>
      </c>
      <c r="G9" s="15" t="s">
        <v>112</v>
      </c>
      <c r="H9" s="15"/>
      <c r="I9" s="15"/>
      <c r="J9" s="15"/>
    </row>
    <row r="10" spans="2:10" x14ac:dyDescent="0.25">
      <c r="B10" s="15" t="str">
        <f>IF(ISTEXT('3. Inf. Produto'!B8),'3. Inf. Produto'!B8,"")</f>
        <v>FAZ. 05</v>
      </c>
      <c r="C10" s="15" t="str">
        <f>IF(ISBLANK(B10),"",'3. Inf. Produto'!C8)</f>
        <v>Couve</v>
      </c>
      <c r="D10" s="15" t="str">
        <f>IF(ISBLANK(C10),"",'3. Inf. Produto'!F8)</f>
        <v>Descoberto</v>
      </c>
      <c r="E10" s="15">
        <f>IF(ISBLANK(B10),"",'3. Inf. Produto'!H8*'3. Inf. Produto'!H8)</f>
        <v>64</v>
      </c>
      <c r="F10" s="15">
        <f>IF(ISBLANK(B10),"",'3. Inf. Produto'!I8*'3. Inf. Produto'!I8)</f>
        <v>9</v>
      </c>
      <c r="G10" s="15" t="s">
        <v>137</v>
      </c>
      <c r="H10" s="15"/>
      <c r="I10" s="15"/>
      <c r="J10" s="15"/>
    </row>
    <row r="11" spans="2:10" x14ac:dyDescent="0.25">
      <c r="B11" s="15" t="str">
        <f>IF(ISTEXT('3. Inf. Produto'!B9),'3. Inf. Produto'!B9,"")</f>
        <v>FAZ. 06</v>
      </c>
      <c r="C11" s="15" t="str">
        <f>IF(ISBLANK(B11),"",'3. Inf. Produto'!C9)</f>
        <v>Manga</v>
      </c>
      <c r="D11" s="15" t="str">
        <f>IF(ISBLANK(C11),"",'3. Inf. Produto'!F9)</f>
        <v>Descoberto</v>
      </c>
      <c r="E11" s="15">
        <f>IF(ISBLANK(B11),"",'3. Inf. Produto'!H9*'3. Inf. Produto'!H9)</f>
        <v>100</v>
      </c>
      <c r="F11" s="15">
        <f>IF(ISBLANK(B11),"",'3. Inf. Produto'!I9*'3. Inf. Produto'!I9)</f>
        <v>1</v>
      </c>
      <c r="G11" s="15" t="s">
        <v>112</v>
      </c>
      <c r="H11" s="15"/>
      <c r="I11" s="15"/>
      <c r="J11" s="15"/>
    </row>
    <row r="12" spans="2:10" x14ac:dyDescent="0.25">
      <c r="B12" s="15" t="str">
        <f>IF(ISTEXT('3. Inf. Produto'!B10),'3. Inf. Produto'!B10,"")</f>
        <v>FAZ. 07</v>
      </c>
      <c r="C12" s="15" t="str">
        <f>IF(ISBLANK(B12),"",'3. Inf. Produto'!C10)</f>
        <v>Banana</v>
      </c>
      <c r="D12" s="15" t="str">
        <f>IF(ISBLANK(C12),"",'3. Inf. Produto'!F10)</f>
        <v>Descoberto</v>
      </c>
      <c r="E12" s="15">
        <f>IF(ISBLANK(B12),"",'3. Inf. Produto'!H10*'3. Inf. Produto'!H10)</f>
        <v>2500</v>
      </c>
      <c r="F12" s="15">
        <f>IF(ISBLANK(B12),"",'3. Inf. Produto'!I10*'3. Inf. Produto'!I10)</f>
        <v>1</v>
      </c>
      <c r="G12" s="15" t="s">
        <v>112</v>
      </c>
      <c r="H12" s="15"/>
      <c r="I12" s="15"/>
      <c r="J12" s="15"/>
    </row>
    <row r="13" spans="2:10" x14ac:dyDescent="0.25">
      <c r="B13" s="15" t="str">
        <f>IF(ISTEXT('3. Inf. Produto'!B11),'3. Inf. Produto'!B11,"")</f>
        <v>FAZ. 08</v>
      </c>
      <c r="C13" s="15" t="str">
        <f>IF(ISBLANK(B13),"",'3. Inf. Produto'!C11)</f>
        <v>Amora</v>
      </c>
      <c r="D13" s="15" t="str">
        <f>IF(ISBLANK(C13),"",'3. Inf. Produto'!F11)</f>
        <v>Descoberto</v>
      </c>
      <c r="E13" s="15">
        <f>IF(ISBLANK(B13),"",'3. Inf. Produto'!H11*'3. Inf. Produto'!H11)</f>
        <v>42.25</v>
      </c>
      <c r="F13" s="15">
        <f>IF(ISBLANK(B13),"",'3. Inf. Produto'!I11*'3. Inf. Produto'!I11)</f>
        <v>1</v>
      </c>
      <c r="G13" s="15" t="s">
        <v>112</v>
      </c>
      <c r="H13" s="15"/>
      <c r="I13" s="15"/>
      <c r="J13" s="15"/>
    </row>
    <row r="14" spans="2:10" x14ac:dyDescent="0.25">
      <c r="B14" s="15" t="str">
        <f>IF(ISTEXT('3. Inf. Produto'!B12),'3. Inf. Produto'!B12,"")</f>
        <v>FAZ. 09</v>
      </c>
      <c r="C14" s="15" t="str">
        <f>IF(ISBLANK(B14),"",'3. Inf. Produto'!C12)</f>
        <v>Acerola</v>
      </c>
      <c r="D14" s="15" t="str">
        <f>IF(ISBLANK(C14),"",'3. Inf. Produto'!F12)</f>
        <v>Coberto</v>
      </c>
      <c r="E14" s="15">
        <f>IF(ISBLANK(B14),"",'3. Inf. Produto'!H12*'3. Inf. Produto'!H12)</f>
        <v>45.5625</v>
      </c>
      <c r="F14" s="15">
        <f>IF(ISBLANK(B14),"",'3. Inf. Produto'!I12*'3. Inf. Produto'!I12)</f>
        <v>4</v>
      </c>
      <c r="G14" s="15" t="s">
        <v>112</v>
      </c>
      <c r="H14" s="15"/>
      <c r="I14" s="15"/>
      <c r="J14" s="15"/>
    </row>
    <row r="15" spans="2:10" x14ac:dyDescent="0.25">
      <c r="B15" s="15" t="str">
        <f>IF(ISTEXT('3. Inf. Produto'!B13),'3. Inf. Produto'!B13,"")</f>
        <v>FAZ. 10</v>
      </c>
      <c r="C15" s="15" t="str">
        <f>IF(ISBLANK(B15),"",'3. Inf. Produto'!C13)</f>
        <v>Melancia</v>
      </c>
      <c r="D15" s="15" t="str">
        <f>IF(ISBLANK(C15),"",'3. Inf. Produto'!F13)</f>
        <v>Descoberto</v>
      </c>
      <c r="E15" s="15">
        <f>IF(ISBLANK(B15),"",'3. Inf. Produto'!H13*'3. Inf. Produto'!H13)</f>
        <v>16</v>
      </c>
      <c r="F15" s="15">
        <f>IF(ISBLANK(B15),"",'3. Inf. Produto'!I13*'3. Inf. Produto'!I13)</f>
        <v>1</v>
      </c>
      <c r="G15" s="15" t="s">
        <v>112</v>
      </c>
      <c r="H15" s="15"/>
      <c r="I15" s="15"/>
      <c r="J15" s="15"/>
    </row>
    <row r="16" spans="2:10" x14ac:dyDescent="0.25">
      <c r="B16" s="15" t="str">
        <f>IF(ISTEXT('3. Inf. Produto'!B14),'3. Inf. Produto'!B14,"")</f>
        <v>FAZ. 11</v>
      </c>
      <c r="C16" s="15" t="str">
        <f>IF(ISBLANK(B16),"",'3. Inf. Produto'!C14)</f>
        <v>Melão</v>
      </c>
      <c r="D16" s="15" t="str">
        <f>IF(ISBLANK(C16),"",'3. Inf. Produto'!F14)</f>
        <v>Descoberto</v>
      </c>
      <c r="E16" s="15">
        <f>IF(ISBLANK(B16),"",'3. Inf. Produto'!H14*'3. Inf. Produto'!H14)</f>
        <v>25</v>
      </c>
      <c r="F16" s="15">
        <f>IF(ISBLANK(B16),"",'3. Inf. Produto'!I14*'3. Inf. Produto'!I14)</f>
        <v>1</v>
      </c>
      <c r="G16" s="15" t="s">
        <v>112</v>
      </c>
      <c r="H16" s="15"/>
      <c r="I16" s="15"/>
      <c r="J16" s="15"/>
    </row>
  </sheetData>
  <mergeCells count="5">
    <mergeCell ref="B2:J2"/>
    <mergeCell ref="J3:J5"/>
    <mergeCell ref="B3:B5"/>
    <mergeCell ref="C4:I4"/>
    <mergeCell ref="C3:I3"/>
  </mergeCells>
  <dataValidations count="1">
    <dataValidation type="list" allowBlank="1" showInputMessage="1" showErrorMessage="1" sqref="G6:G16 J6:J16" xr:uid="{D7571187-BE0F-4076-A75D-AE5CBE7807D9}">
      <formula1>"Não, Sim"</formula1>
    </dataValidation>
  </dataValidation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80F27-D351-4B94-BF42-6DB24A24B15B}">
  <sheetPr codeName="Planilha5"/>
  <dimension ref="B1:N68"/>
  <sheetViews>
    <sheetView showGridLines="0" topLeftCell="A57" zoomScaleNormal="100" workbookViewId="0">
      <selection activeCell="D39" sqref="D39"/>
    </sheetView>
  </sheetViews>
  <sheetFormatPr defaultColWidth="9.140625" defaultRowHeight="11.25" x14ac:dyDescent="0.25"/>
  <cols>
    <col min="1" max="1" width="9.140625" style="4"/>
    <col min="2" max="2" width="18.140625" style="4" customWidth="1"/>
    <col min="3" max="3" width="24.28515625" style="4" bestFit="1" customWidth="1"/>
    <col min="4" max="4" width="21.140625" style="4" bestFit="1" customWidth="1"/>
    <col min="5" max="5" width="15.7109375" style="4" customWidth="1"/>
    <col min="6" max="6" width="19" style="4" bestFit="1" customWidth="1"/>
    <col min="7" max="7" width="19.85546875" style="4" customWidth="1"/>
    <col min="8" max="8" width="21.28515625" style="4" bestFit="1" customWidth="1"/>
    <col min="9" max="9" width="19.5703125" style="4" bestFit="1" customWidth="1"/>
    <col min="10" max="10" width="25.28515625" style="4" customWidth="1"/>
    <col min="11" max="11" width="25.7109375" style="4" bestFit="1" customWidth="1"/>
    <col min="12" max="12" width="31.7109375" style="4" customWidth="1"/>
    <col min="13" max="13" width="20.85546875" style="4" bestFit="1" customWidth="1"/>
    <col min="14" max="14" width="18.85546875" style="4" bestFit="1" customWidth="1"/>
    <col min="15" max="16384" width="9.140625" style="4"/>
  </cols>
  <sheetData>
    <row r="1" spans="2:14" ht="12" thickBot="1" x14ac:dyDescent="0.3"/>
    <row r="2" spans="2:14" ht="12" customHeight="1" thickBot="1" x14ac:dyDescent="0.3">
      <c r="B2" s="215" t="s">
        <v>83</v>
      </c>
      <c r="C2" s="216"/>
      <c r="D2" s="216"/>
      <c r="E2" s="216"/>
      <c r="F2" s="216"/>
      <c r="G2" s="217"/>
      <c r="H2" s="5"/>
      <c r="I2" s="5"/>
      <c r="J2" s="5"/>
      <c r="K2" s="5"/>
      <c r="L2" s="5"/>
      <c r="M2" s="5"/>
      <c r="N2" s="5"/>
    </row>
    <row r="3" spans="2:14" ht="22.5" x14ac:dyDescent="0.25">
      <c r="B3" s="4" t="s">
        <v>39</v>
      </c>
      <c r="C3" s="4" t="s">
        <v>40</v>
      </c>
      <c r="D3" s="4" t="s">
        <v>87</v>
      </c>
      <c r="E3" s="4" t="s">
        <v>85</v>
      </c>
      <c r="F3" s="4" t="s">
        <v>88</v>
      </c>
      <c r="G3" s="4" t="s">
        <v>86</v>
      </c>
    </row>
    <row r="4" spans="2:14" x14ac:dyDescent="0.25">
      <c r="B4" s="4" t="s">
        <v>58</v>
      </c>
      <c r="C4" s="4" t="s">
        <v>84</v>
      </c>
      <c r="D4" s="4">
        <v>120</v>
      </c>
      <c r="E4" s="4">
        <v>100</v>
      </c>
      <c r="F4" s="4">
        <v>20</v>
      </c>
      <c r="G4" s="4">
        <f>Tabela379[[#This Row],[REALIZA PROCESSAMENTO?]]-Tabela379[[#This Row],[REALIZA ARMAZENAMENTO?]]</f>
        <v>80</v>
      </c>
    </row>
    <row r="5" spans="2:14" x14ac:dyDescent="0.25">
      <c r="B5" s="4" t="e">
        <f>#REF!</f>
        <v>#REF!</v>
      </c>
      <c r="G5" s="4">
        <f>Tabela379[[#This Row],[REALIZA PROCESSAMENTO?]]-Tabela379[[#This Row],[REALIZA ARMAZENAMENTO?]]</f>
        <v>0</v>
      </c>
    </row>
    <row r="6" spans="2:14" x14ac:dyDescent="0.25">
      <c r="B6" s="4" t="e">
        <f>#REF!</f>
        <v>#REF!</v>
      </c>
      <c r="G6" s="4">
        <f>Tabela379[[#This Row],[REALIZA PROCESSAMENTO?]]-Tabela379[[#This Row],[REALIZA ARMAZENAMENTO?]]</f>
        <v>0</v>
      </c>
    </row>
    <row r="7" spans="2:14" x14ac:dyDescent="0.25">
      <c r="B7" s="4" t="e">
        <f>#REF!</f>
        <v>#REF!</v>
      </c>
      <c r="G7" s="4">
        <f>Tabela379[[#This Row],[REALIZA PROCESSAMENTO?]]-Tabela379[[#This Row],[REALIZA ARMAZENAMENTO?]]</f>
        <v>0</v>
      </c>
    </row>
    <row r="8" spans="2:14" x14ac:dyDescent="0.25">
      <c r="B8" s="4" t="e">
        <f>#REF!</f>
        <v>#REF!</v>
      </c>
      <c r="G8" s="4">
        <f>Tabela379[[#This Row],[REALIZA PROCESSAMENTO?]]-Tabela379[[#This Row],[REALIZA ARMAZENAMENTO?]]</f>
        <v>0</v>
      </c>
    </row>
    <row r="9" spans="2:14" x14ac:dyDescent="0.25">
      <c r="B9" s="4" t="e">
        <f>#REF!</f>
        <v>#REF!</v>
      </c>
      <c r="G9" s="4">
        <f>Tabela379[[#This Row],[REALIZA PROCESSAMENTO?]]-Tabela379[[#This Row],[REALIZA ARMAZENAMENTO?]]</f>
        <v>0</v>
      </c>
    </row>
    <row r="10" spans="2:14" x14ac:dyDescent="0.25">
      <c r="B10" s="4" t="e">
        <f>#REF!</f>
        <v>#REF!</v>
      </c>
      <c r="G10" s="4">
        <f>Tabela379[[#This Row],[REALIZA PROCESSAMENTO?]]-Tabela379[[#This Row],[REALIZA ARMAZENAMENTO?]]</f>
        <v>0</v>
      </c>
    </row>
    <row r="11" spans="2:14" x14ac:dyDescent="0.25">
      <c r="B11" s="4" t="e">
        <f>#REF!</f>
        <v>#REF!</v>
      </c>
      <c r="G11" s="4">
        <f>Tabela379[[#This Row],[REALIZA PROCESSAMENTO?]]-Tabela379[[#This Row],[REALIZA ARMAZENAMENTO?]]</f>
        <v>0</v>
      </c>
    </row>
    <row r="13" spans="2:14" ht="12" thickBot="1" x14ac:dyDescent="0.3"/>
    <row r="14" spans="2:14" ht="24.75" customHeight="1" thickBot="1" x14ac:dyDescent="0.3">
      <c r="B14" s="215" t="s">
        <v>77</v>
      </c>
      <c r="C14" s="216"/>
      <c r="D14" s="216"/>
      <c r="E14" s="216"/>
      <c r="F14" s="216"/>
      <c r="G14" s="216"/>
      <c r="H14" s="216"/>
      <c r="I14" s="216"/>
      <c r="J14" s="217"/>
    </row>
    <row r="15" spans="2:14" ht="24.75" customHeight="1" x14ac:dyDescent="0.25">
      <c r="B15" s="4" t="s">
        <v>39</v>
      </c>
      <c r="C15" s="4" t="s">
        <v>40</v>
      </c>
      <c r="D15" s="4" t="s">
        <v>41</v>
      </c>
      <c r="E15" s="4" t="s">
        <v>42</v>
      </c>
      <c r="F15" s="4" t="s">
        <v>44</v>
      </c>
      <c r="G15" s="4" t="s">
        <v>45</v>
      </c>
      <c r="H15" s="4" t="s">
        <v>66</v>
      </c>
      <c r="I15" s="4" t="s">
        <v>43</v>
      </c>
      <c r="J15" s="4" t="s">
        <v>82</v>
      </c>
    </row>
    <row r="16" spans="2:14" x14ac:dyDescent="0.25">
      <c r="B16" s="4" t="str">
        <f t="shared" ref="B16:C21" si="0">B4</f>
        <v>SAVASSI AGRONEGÓCIOS</v>
      </c>
      <c r="C16" s="4" t="str">
        <f t="shared" si="0"/>
        <v>MG-</v>
      </c>
    </row>
    <row r="17" spans="2:14" x14ac:dyDescent="0.25">
      <c r="B17" s="4" t="e">
        <f t="shared" si="0"/>
        <v>#REF!</v>
      </c>
      <c r="C17" s="4">
        <f t="shared" si="0"/>
        <v>0</v>
      </c>
    </row>
    <row r="18" spans="2:14" x14ac:dyDescent="0.25">
      <c r="B18" s="4" t="e">
        <f t="shared" si="0"/>
        <v>#REF!</v>
      </c>
      <c r="C18" s="4">
        <f t="shared" si="0"/>
        <v>0</v>
      </c>
    </row>
    <row r="19" spans="2:14" x14ac:dyDescent="0.25">
      <c r="B19" s="4" t="e">
        <f t="shared" si="0"/>
        <v>#REF!</v>
      </c>
      <c r="C19" s="4">
        <f t="shared" si="0"/>
        <v>0</v>
      </c>
    </row>
    <row r="20" spans="2:14" x14ac:dyDescent="0.25">
      <c r="B20" s="4" t="e">
        <f t="shared" si="0"/>
        <v>#REF!</v>
      </c>
      <c r="C20" s="4">
        <f t="shared" si="0"/>
        <v>0</v>
      </c>
    </row>
    <row r="21" spans="2:14" x14ac:dyDescent="0.25">
      <c r="B21" s="4" t="e">
        <f t="shared" si="0"/>
        <v>#REF!</v>
      </c>
      <c r="C21" s="4">
        <f t="shared" si="0"/>
        <v>0</v>
      </c>
    </row>
    <row r="22" spans="2:14" x14ac:dyDescent="0.25">
      <c r="B22" s="4" t="e">
        <f>B11</f>
        <v>#REF!</v>
      </c>
      <c r="C22" s="4">
        <f>C11</f>
        <v>0</v>
      </c>
    </row>
    <row r="24" spans="2:14" ht="12" thickBot="1" x14ac:dyDescent="0.3"/>
    <row r="25" spans="2:14" ht="24.75" customHeight="1" thickBot="1" x14ac:dyDescent="0.3">
      <c r="B25" s="215" t="s">
        <v>78</v>
      </c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7"/>
    </row>
    <row r="26" spans="2:14" ht="45" x14ac:dyDescent="0.25">
      <c r="B26" s="6" t="s">
        <v>39</v>
      </c>
      <c r="C26" s="4" t="s">
        <v>59</v>
      </c>
      <c r="D26" s="4" t="s">
        <v>61</v>
      </c>
      <c r="E26" s="4" t="s">
        <v>60</v>
      </c>
      <c r="F26" s="4" t="s">
        <v>62</v>
      </c>
      <c r="G26" s="4" t="s">
        <v>67</v>
      </c>
      <c r="H26" s="4" t="s">
        <v>65</v>
      </c>
      <c r="I26" s="4" t="s">
        <v>63</v>
      </c>
      <c r="J26" s="4" t="s">
        <v>64</v>
      </c>
      <c r="K26" s="4" t="s">
        <v>68</v>
      </c>
      <c r="L26" s="4" t="s">
        <v>69</v>
      </c>
      <c r="M26" s="4" t="s">
        <v>70</v>
      </c>
      <c r="N26" s="7" t="s">
        <v>89</v>
      </c>
    </row>
    <row r="27" spans="2:14" x14ac:dyDescent="0.25">
      <c r="B27" s="6" t="str">
        <f t="shared" ref="B27:B33" si="1">B16</f>
        <v>SAVASSI AGRONEGÓCIOS</v>
      </c>
      <c r="C27" s="4">
        <v>25</v>
      </c>
      <c r="D27" s="4">
        <v>120</v>
      </c>
      <c r="E27" s="4">
        <v>100</v>
      </c>
      <c r="F27" s="4">
        <v>20</v>
      </c>
      <c r="G27" s="4">
        <f>Tabela37[[#This Row],[ÁREA DE PRODUTO CERTIFICADO (ha)]]-Tabela37[[#This Row],[ÁREA PODADA
(ha)]]</f>
        <v>80</v>
      </c>
      <c r="H27" s="4">
        <v>0</v>
      </c>
      <c r="I27" s="4">
        <v>216000</v>
      </c>
      <c r="J27" s="4">
        <v>210000</v>
      </c>
      <c r="K27" s="4">
        <f>Tabela37[[#This Row],[COLHEITA ESTIMADA
 (KGS / HASTES)]]/Tabela37[[#This Row],[ÁREA PRODUTIVA ATUAL
(ÁREA DE PRODUTO CERTIFICADO - ÁREA PODADA)]]</f>
        <v>2700</v>
      </c>
      <c r="L27" s="4">
        <f>Tabela37[[#This Row],[COLHEITA REALIZADA
 (KGS / HASTES)]]/Tabela37[[#This Row],[ÁREA DE PRODUTO CERTIFICADO (ha)]]</f>
        <v>2100</v>
      </c>
      <c r="N27" s="7"/>
    </row>
    <row r="28" spans="2:14" x14ac:dyDescent="0.25">
      <c r="B28" s="6" t="e">
        <f t="shared" si="1"/>
        <v>#REF!</v>
      </c>
      <c r="G28" s="4">
        <f>Tabela37[[#This Row],[ÁREA DE PRODUTO CERTIFICADO (ha)]]-Tabela37[[#This Row],[ÁREA PODADA
(ha)]]</f>
        <v>0</v>
      </c>
      <c r="K28" s="4" t="e">
        <f>Tabela37[[#This Row],[COLHEITA ESTIMADA
 (KGS / HASTES)]]/Tabela37[[#This Row],[ÁREA PRODUTIVA ATUAL
(ÁREA DE PRODUTO CERTIFICADO - ÁREA PODADA)]]</f>
        <v>#DIV/0!</v>
      </c>
      <c r="L28" s="4" t="e">
        <f>Tabela37[[#This Row],[COLHEITA REALIZADA
 (KGS / HASTES)]]/Tabela37[[#This Row],[ÁREA DE PRODUTO CERTIFICADO (ha)]]</f>
        <v>#DIV/0!</v>
      </c>
      <c r="N28" s="7"/>
    </row>
    <row r="29" spans="2:14" x14ac:dyDescent="0.25">
      <c r="B29" s="6" t="e">
        <f t="shared" si="1"/>
        <v>#REF!</v>
      </c>
      <c r="G29" s="4">
        <f>Tabela37[[#This Row],[ÁREA DE PRODUTO CERTIFICADO (ha)]]-Tabela37[[#This Row],[ÁREA PODADA
(ha)]]</f>
        <v>0</v>
      </c>
      <c r="K29" s="4" t="e">
        <f>Tabela37[[#This Row],[COLHEITA ESTIMADA
 (KGS / HASTES)]]/Tabela37[[#This Row],[ÁREA PRODUTIVA ATUAL
(ÁREA DE PRODUTO CERTIFICADO - ÁREA PODADA)]]</f>
        <v>#DIV/0!</v>
      </c>
      <c r="L29" s="4" t="e">
        <f>Tabela37[[#This Row],[COLHEITA REALIZADA
 (KGS / HASTES)]]/Tabela37[[#This Row],[ÁREA DE PRODUTO CERTIFICADO (ha)]]</f>
        <v>#DIV/0!</v>
      </c>
      <c r="N29" s="7"/>
    </row>
    <row r="30" spans="2:14" x14ac:dyDescent="0.25">
      <c r="B30" s="6" t="e">
        <f t="shared" si="1"/>
        <v>#REF!</v>
      </c>
      <c r="G30" s="4">
        <f>Tabela37[[#This Row],[ÁREA DE PRODUTO CERTIFICADO (ha)]]-Tabela37[[#This Row],[ÁREA PODADA
(ha)]]</f>
        <v>0</v>
      </c>
      <c r="K30" s="4" t="e">
        <f>Tabela37[[#This Row],[COLHEITA ESTIMADA
 (KGS / HASTES)]]/Tabela37[[#This Row],[ÁREA PRODUTIVA ATUAL
(ÁREA DE PRODUTO CERTIFICADO - ÁREA PODADA)]]</f>
        <v>#DIV/0!</v>
      </c>
      <c r="L30" s="4" t="e">
        <f>Tabela37[[#This Row],[COLHEITA REALIZADA
 (KGS / HASTES)]]/Tabela37[[#This Row],[ÁREA DE PRODUTO CERTIFICADO (ha)]]</f>
        <v>#DIV/0!</v>
      </c>
      <c r="N30" s="7"/>
    </row>
    <row r="31" spans="2:14" x14ac:dyDescent="0.25">
      <c r="B31" s="6" t="e">
        <f t="shared" si="1"/>
        <v>#REF!</v>
      </c>
      <c r="G31" s="4">
        <f>Tabela37[[#This Row],[ÁREA DE PRODUTO CERTIFICADO (ha)]]-Tabela37[[#This Row],[ÁREA PODADA
(ha)]]</f>
        <v>0</v>
      </c>
      <c r="K31" s="4" t="e">
        <f>Tabela37[[#This Row],[COLHEITA ESTIMADA
 (KGS / HASTES)]]/Tabela37[[#This Row],[ÁREA PRODUTIVA ATUAL
(ÁREA DE PRODUTO CERTIFICADO - ÁREA PODADA)]]</f>
        <v>#DIV/0!</v>
      </c>
      <c r="L31" s="4" t="e">
        <f>Tabela37[[#This Row],[COLHEITA REALIZADA
 (KGS / HASTES)]]/Tabela37[[#This Row],[ÁREA DE PRODUTO CERTIFICADO (ha)]]</f>
        <v>#DIV/0!</v>
      </c>
      <c r="N31" s="7"/>
    </row>
    <row r="32" spans="2:14" x14ac:dyDescent="0.25">
      <c r="B32" s="6" t="e">
        <f t="shared" si="1"/>
        <v>#REF!</v>
      </c>
      <c r="G32" s="4">
        <f>Tabela37[[#This Row],[ÁREA DE PRODUTO CERTIFICADO (ha)]]-Tabela37[[#This Row],[ÁREA PODADA
(ha)]]</f>
        <v>0</v>
      </c>
      <c r="K32" s="4" t="e">
        <f>Tabela37[[#This Row],[COLHEITA ESTIMADA
 (KGS / HASTES)]]/Tabela37[[#This Row],[ÁREA PRODUTIVA ATUAL
(ÁREA DE PRODUTO CERTIFICADO - ÁREA PODADA)]]</f>
        <v>#DIV/0!</v>
      </c>
      <c r="L32" s="4" t="e">
        <f>Tabela37[[#This Row],[COLHEITA REALIZADA
 (KGS / HASTES)]]/Tabela37[[#This Row],[ÁREA DE PRODUTO CERTIFICADO (ha)]]</f>
        <v>#DIV/0!</v>
      </c>
      <c r="N32" s="7"/>
    </row>
    <row r="33" spans="2:14" ht="12" thickBot="1" x14ac:dyDescent="0.3">
      <c r="B33" s="8" t="e">
        <f t="shared" si="1"/>
        <v>#REF!</v>
      </c>
      <c r="C33" s="9"/>
      <c r="D33" s="9"/>
      <c r="E33" s="9"/>
      <c r="F33" s="9"/>
      <c r="G33" s="9">
        <f>Tabela37[[#This Row],[ÁREA DE PRODUTO CERTIFICADO (ha)]]-Tabela37[[#This Row],[ÁREA PODADA
(ha)]]</f>
        <v>0</v>
      </c>
      <c r="H33" s="9"/>
      <c r="I33" s="9"/>
      <c r="J33" s="9"/>
      <c r="K33" s="9" t="e">
        <f>Tabela37[[#This Row],[COLHEITA ESTIMADA
 (KGS / HASTES)]]/Tabela37[[#This Row],[ÁREA PRODUTIVA ATUAL
(ÁREA DE PRODUTO CERTIFICADO - ÁREA PODADA)]]</f>
        <v>#DIV/0!</v>
      </c>
      <c r="L33" s="9" t="e">
        <f>Tabela37[[#This Row],[COLHEITA REALIZADA
 (KGS / HASTES)]]/Tabela37[[#This Row],[ÁREA DE PRODUTO CERTIFICADO (ha)]]</f>
        <v>#DIV/0!</v>
      </c>
      <c r="M33" s="9"/>
      <c r="N33" s="10"/>
    </row>
    <row r="35" spans="2:14" ht="12" thickBot="1" x14ac:dyDescent="0.3"/>
    <row r="36" spans="2:14" ht="12" customHeight="1" thickBot="1" x14ac:dyDescent="0.3">
      <c r="B36" s="215" t="s">
        <v>90</v>
      </c>
      <c r="C36" s="216"/>
      <c r="D36" s="216"/>
      <c r="E36" s="216"/>
      <c r="F36" s="216"/>
      <c r="G36" s="216"/>
      <c r="H36" s="217"/>
    </row>
    <row r="37" spans="2:14" ht="22.5" x14ac:dyDescent="0.25">
      <c r="B37" s="6" t="s">
        <v>39</v>
      </c>
      <c r="C37" s="4" t="s">
        <v>40</v>
      </c>
      <c r="D37" s="4" t="s">
        <v>93</v>
      </c>
      <c r="E37" s="4" t="s">
        <v>61</v>
      </c>
      <c r="F37" s="4" t="s">
        <v>91</v>
      </c>
      <c r="G37" s="4" t="s">
        <v>92</v>
      </c>
      <c r="H37" s="7" t="s">
        <v>94</v>
      </c>
    </row>
    <row r="38" spans="2:14" x14ac:dyDescent="0.25">
      <c r="B38" s="6" t="str">
        <f t="shared" ref="B38:B44" si="2">B27</f>
        <v>SAVASSI AGRONEGÓCIOS</v>
      </c>
      <c r="C38" s="4" t="str">
        <f t="shared" ref="C38:C44" si="3">C16</f>
        <v>MG-</v>
      </c>
      <c r="D38" s="4">
        <f t="shared" ref="D38:D44" si="4">D27</f>
        <v>120</v>
      </c>
      <c r="E38" s="4">
        <v>100</v>
      </c>
      <c r="F38" s="4">
        <v>20</v>
      </c>
      <c r="G38" s="4">
        <f>Tabela3710[[#This Row],[ÁREA TOTAL DA PROPRIEDADE (ha)]]-Tabela3710[[#This Row],[ÁREA DE RESERVA LEGAL (ha)]]</f>
        <v>80</v>
      </c>
      <c r="H38" s="7">
        <v>0</v>
      </c>
    </row>
    <row r="39" spans="2:14" x14ac:dyDescent="0.25">
      <c r="B39" s="6" t="e">
        <f t="shared" si="2"/>
        <v>#REF!</v>
      </c>
      <c r="C39" s="4">
        <f t="shared" si="3"/>
        <v>0</v>
      </c>
      <c r="D39" s="4">
        <f t="shared" si="4"/>
        <v>0</v>
      </c>
      <c r="G39" s="4">
        <f>Tabela3710[[#This Row],[ÁREA TOTAL DA PROPRIEDADE (ha)]]-Tabela3710[[#This Row],[ÁREA DE RESERVA LEGAL (ha)]]</f>
        <v>0</v>
      </c>
      <c r="H39" s="7"/>
    </row>
    <row r="40" spans="2:14" x14ac:dyDescent="0.25">
      <c r="B40" s="6" t="e">
        <f t="shared" si="2"/>
        <v>#REF!</v>
      </c>
      <c r="C40" s="4">
        <f t="shared" si="3"/>
        <v>0</v>
      </c>
      <c r="D40" s="4">
        <f t="shared" si="4"/>
        <v>0</v>
      </c>
      <c r="G40" s="4">
        <f>Tabela3710[[#This Row],[ÁREA TOTAL DA PROPRIEDADE (ha)]]-Tabela3710[[#This Row],[ÁREA DE RESERVA LEGAL (ha)]]</f>
        <v>0</v>
      </c>
      <c r="H40" s="7"/>
    </row>
    <row r="41" spans="2:14" x14ac:dyDescent="0.25">
      <c r="B41" s="6" t="e">
        <f t="shared" si="2"/>
        <v>#REF!</v>
      </c>
      <c r="C41" s="4">
        <f t="shared" si="3"/>
        <v>0</v>
      </c>
      <c r="D41" s="4">
        <f t="shared" si="4"/>
        <v>0</v>
      </c>
      <c r="G41" s="4">
        <f>Tabela3710[[#This Row],[ÁREA TOTAL DA PROPRIEDADE (ha)]]-Tabela3710[[#This Row],[ÁREA DE RESERVA LEGAL (ha)]]</f>
        <v>0</v>
      </c>
      <c r="H41" s="7"/>
    </row>
    <row r="42" spans="2:14" x14ac:dyDescent="0.25">
      <c r="B42" s="6" t="e">
        <f t="shared" si="2"/>
        <v>#REF!</v>
      </c>
      <c r="C42" s="4">
        <f t="shared" si="3"/>
        <v>0</v>
      </c>
      <c r="D42" s="4">
        <f t="shared" si="4"/>
        <v>0</v>
      </c>
      <c r="G42" s="4">
        <f>Tabela3710[[#This Row],[ÁREA TOTAL DA PROPRIEDADE (ha)]]-Tabela3710[[#This Row],[ÁREA DE RESERVA LEGAL (ha)]]</f>
        <v>0</v>
      </c>
      <c r="H42" s="7"/>
    </row>
    <row r="43" spans="2:14" x14ac:dyDescent="0.25">
      <c r="B43" s="6" t="e">
        <f t="shared" si="2"/>
        <v>#REF!</v>
      </c>
      <c r="C43" s="4">
        <f t="shared" si="3"/>
        <v>0</v>
      </c>
      <c r="D43" s="4">
        <f t="shared" si="4"/>
        <v>0</v>
      </c>
      <c r="G43" s="4">
        <f>Tabela3710[[#This Row],[ÁREA TOTAL DA PROPRIEDADE (ha)]]-Tabela3710[[#This Row],[ÁREA DE RESERVA LEGAL (ha)]]</f>
        <v>0</v>
      </c>
      <c r="H43" s="7"/>
    </row>
    <row r="44" spans="2:14" ht="12" thickBot="1" x14ac:dyDescent="0.3">
      <c r="B44" s="8" t="e">
        <f t="shared" si="2"/>
        <v>#REF!</v>
      </c>
      <c r="C44" s="9">
        <f t="shared" si="3"/>
        <v>0</v>
      </c>
      <c r="D44" s="9">
        <f t="shared" si="4"/>
        <v>0</v>
      </c>
      <c r="E44" s="9"/>
      <c r="F44" s="9"/>
      <c r="G44" s="9">
        <f>Tabela3710[[#This Row],[ÁREA TOTAL DA PROPRIEDADE (ha)]]-Tabela3710[[#This Row],[ÁREA DE RESERVA LEGAL (ha)]]</f>
        <v>0</v>
      </c>
      <c r="H44" s="10"/>
    </row>
    <row r="46" spans="2:14" ht="12" thickBot="1" x14ac:dyDescent="0.3"/>
    <row r="47" spans="2:14" ht="15.75" customHeight="1" thickBot="1" x14ac:dyDescent="0.3">
      <c r="B47" s="215" t="s">
        <v>79</v>
      </c>
      <c r="C47" s="216"/>
      <c r="D47" s="217"/>
    </row>
    <row r="48" spans="2:14" ht="22.5" x14ac:dyDescent="0.25">
      <c r="B48" s="6" t="s">
        <v>53</v>
      </c>
      <c r="C48" s="4" t="s">
        <v>46</v>
      </c>
      <c r="D48" s="7" t="s">
        <v>52</v>
      </c>
    </row>
    <row r="49" spans="2:4" x14ac:dyDescent="0.25">
      <c r="B49" s="6"/>
      <c r="D49" s="7"/>
    </row>
    <row r="50" spans="2:4" x14ac:dyDescent="0.25">
      <c r="B50" s="6"/>
      <c r="D50" s="7"/>
    </row>
    <row r="51" spans="2:4" ht="12" thickBot="1" x14ac:dyDescent="0.3">
      <c r="B51" s="8"/>
      <c r="C51" s="9"/>
      <c r="D51" s="10"/>
    </row>
    <row r="52" spans="2:4" ht="12" thickBot="1" x14ac:dyDescent="0.3"/>
    <row r="53" spans="2:4" ht="12" thickBot="1" x14ac:dyDescent="0.3">
      <c r="B53" s="215" t="s">
        <v>76</v>
      </c>
      <c r="C53" s="216"/>
      <c r="D53" s="217"/>
    </row>
    <row r="54" spans="2:4" ht="33.75" x14ac:dyDescent="0.25">
      <c r="B54" s="6" t="s">
        <v>71</v>
      </c>
      <c r="C54" s="4" t="s">
        <v>72</v>
      </c>
      <c r="D54" s="7" t="s">
        <v>51</v>
      </c>
    </row>
    <row r="55" spans="2:4" ht="24.75" customHeight="1" x14ac:dyDescent="0.25">
      <c r="B55" s="6" t="s">
        <v>73</v>
      </c>
      <c r="D55" s="7"/>
    </row>
    <row r="56" spans="2:4" ht="24.75" customHeight="1" x14ac:dyDescent="0.25">
      <c r="B56" s="6" t="s">
        <v>47</v>
      </c>
      <c r="D56" s="7"/>
    </row>
    <row r="57" spans="2:4" ht="22.5" x14ac:dyDescent="0.25">
      <c r="B57" s="6" t="s">
        <v>48</v>
      </c>
      <c r="D57" s="7"/>
    </row>
    <row r="58" spans="2:4" ht="22.5" x14ac:dyDescent="0.25">
      <c r="B58" s="6" t="s">
        <v>49</v>
      </c>
      <c r="D58" s="7"/>
    </row>
    <row r="59" spans="2:4" ht="23.25" thickBot="1" x14ac:dyDescent="0.3">
      <c r="B59" s="8" t="s">
        <v>50</v>
      </c>
      <c r="C59" s="9"/>
      <c r="D59" s="10"/>
    </row>
    <row r="61" spans="2:4" ht="12" thickBot="1" x14ac:dyDescent="0.3"/>
    <row r="62" spans="2:4" ht="11.25" customHeight="1" x14ac:dyDescent="0.25">
      <c r="B62" s="213" t="s">
        <v>74</v>
      </c>
      <c r="C62" s="214"/>
      <c r="D62" s="5"/>
    </row>
    <row r="63" spans="2:4" x14ac:dyDescent="0.25">
      <c r="B63" s="4" t="s">
        <v>27</v>
      </c>
      <c r="C63" s="4" t="s">
        <v>81</v>
      </c>
    </row>
    <row r="64" spans="2:4" ht="78.75" x14ac:dyDescent="0.25">
      <c r="B64" s="4" t="s">
        <v>56</v>
      </c>
      <c r="C64" s="4" t="s">
        <v>22</v>
      </c>
    </row>
    <row r="65" spans="2:3" x14ac:dyDescent="0.25">
      <c r="B65" s="4" t="s">
        <v>54</v>
      </c>
      <c r="C65" s="4" t="s">
        <v>22</v>
      </c>
    </row>
    <row r="66" spans="2:3" ht="22.5" x14ac:dyDescent="0.25">
      <c r="B66" s="4" t="s">
        <v>55</v>
      </c>
      <c r="C66" s="4" t="s">
        <v>57</v>
      </c>
    </row>
    <row r="67" spans="2:3" x14ac:dyDescent="0.25">
      <c r="B67" s="4" t="s">
        <v>75</v>
      </c>
      <c r="C67" s="4" t="s">
        <v>57</v>
      </c>
    </row>
    <row r="68" spans="2:3" ht="22.5" x14ac:dyDescent="0.25">
      <c r="B68" s="4" t="s">
        <v>80</v>
      </c>
    </row>
  </sheetData>
  <mergeCells count="7">
    <mergeCell ref="B62:C62"/>
    <mergeCell ref="B14:J14"/>
    <mergeCell ref="B2:G2"/>
    <mergeCell ref="B36:H36"/>
    <mergeCell ref="B53:D53"/>
    <mergeCell ref="B47:D47"/>
    <mergeCell ref="B25:N25"/>
  </mergeCells>
  <pageMargins left="0.511811024" right="0.511811024" top="0.78740157499999996" bottom="0.78740157499999996" header="0.31496062000000002" footer="0.31496062000000002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r 4 T t V s v i Y d S j A A A A 9 g A A A B I A H A B D b 2 5 m a W c v U G F j a 2 F n Z S 5 4 b W w g o h g A K K A U A A A A A A A A A A A A A A A A A A A A A A A A A A A A h Y 9 N D o I w G E S v Q r q n f 2 4 I + a i J b i U x m h i 3 T a n Q C I X Q Y r m b C 4 / k F c Q o 6 s 7 l v H m L m f v 1 B s u x q a O L 7 p 1 p b Y Y Y p i j S V r W F s W W G B n + K E 7 Q U s J X q L E s d T b J 1 6 e i K D F X e d y k h I Q Q c F r j t S 8 I p Z e S Y b / a q 0 o 1 E H 9 n 8 l 2 N j n Z d W a S T g 8 B o j O G Y s w Z x y T I H M E H J j v w K f 9 j 7 b H w j r o f Z D r 0 X n 4 9 U O y B y B v D + I B 1 B L A w Q U A A I A C A C v h O 1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4 T t V i i K R 7 g O A A A A E Q A A A B M A H A B G b 3 J t d W x h c y 9 T Z W N 0 a W 9 u M S 5 t I K I Y A C i g F A A A A A A A A A A A A A A A A A A A A A A A A A A A A C t O T S 7 J z M 9 T C I b Q h t Y A U E s B A i 0 A F A A C A A g A r 4 T t V s v i Y d S j A A A A 9 g A A A B I A A A A A A A A A A A A A A A A A A A A A A E N v b m Z p Z y 9 Q Y W N r Y W d l L n h t b F B L A Q I t A B Q A A g A I A K + E 7 V Y P y u m r p A A A A O k A A A A T A A A A A A A A A A A A A A A A A O 8 A A A B b Q 2 9 u d G V u d F 9 U e X B l c 1 0 u e G 1 s U E s B A i 0 A F A A C A A g A r 4 T t V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A v V 7 5 O r O / h I o b B N a H x 5 u j s A A A A A A g A A A A A A A 2 Y A A M A A A A A Q A A A A j t v b c 7 0 N 3 R 2 J 3 5 D D U r j r 1 w A A A A A E g A A A o A A A A B A A A A B V O T Q d I l f r u S W L S Z K z S r g l U A A A A B D c y g h Z + 2 R V l L 0 z y D j E P i c U Q 3 8 H K 3 0 7 z L W + + z m c y v v R v 6 S m l 3 g P p k Q 9 E N 9 E A I 2 x I l U n g W j o f 0 4 A y H G i u 7 Q Q B T 7 w x E 2 m D u k M z 3 b 5 o C N 8 x s d R F A A A A C Y 7 j 9 n 2 3 J A b J n h i E R r p 1 k 5 m 8 h Y 4 < / D a t a M a s h u p > 
</file>

<file path=customXml/itemProps1.xml><?xml version="1.0" encoding="utf-8"?>
<ds:datastoreItem xmlns:ds="http://schemas.openxmlformats.org/officeDocument/2006/customXml" ds:itemID="{AFBBCFD5-E6E6-491D-80D0-47799E062C4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</vt:i4>
      </vt:variant>
    </vt:vector>
  </HeadingPairs>
  <TitlesOfParts>
    <vt:vector size="12" baseType="lpstr">
      <vt:lpstr>Orientações</vt:lpstr>
      <vt:lpstr>1.Inf. Gerais</vt:lpstr>
      <vt:lpstr>2.Locais Produção.PHU</vt:lpstr>
      <vt:lpstr>3.Inf. Produtos</vt:lpstr>
      <vt:lpstr>4. Revisão e Análise SCSAL</vt:lpstr>
      <vt:lpstr>3. Inf. Produto</vt:lpstr>
      <vt:lpstr>2.Loc. Processamento</vt:lpstr>
      <vt:lpstr>3.Loc. Produção</vt:lpstr>
      <vt:lpstr>INFORMAÇÕES ADICIONAIS</vt:lpstr>
      <vt:lpstr>DOCS PARA AUDITORIA</vt:lpstr>
      <vt:lpstr>Listas</vt:lpstr>
      <vt:lpstr>Orientações!Area_de_impressao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Agt.Qualidade</dc:creator>
  <cp:lastModifiedBy>Agt.Qualidade</cp:lastModifiedBy>
  <cp:lastPrinted>2022-11-14T13:31:27Z</cp:lastPrinted>
  <dcterms:created xsi:type="dcterms:W3CDTF">2015-06-05T18:19:34Z</dcterms:created>
  <dcterms:modified xsi:type="dcterms:W3CDTF">2024-09-18T20:32:38Z</dcterms:modified>
</cp:coreProperties>
</file>